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0" documentId="13_ncr:1_{A388119A-2D2D-4C06-A06D-4C04B71AA140}" xr6:coauthVersionLast="47" xr6:coauthVersionMax="47" xr10:uidLastSave="{00000000-0000-0000-0000-000000000000}"/>
  <bookViews>
    <workbookView xWindow="28680" yWindow="-120" windowWidth="29040" windowHeight="15720" tabRatio="71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C35" i="10"/>
  <c r="CO34" i="10"/>
  <c r="BE34" i="10"/>
  <c r="C34" i="10"/>
  <c r="U34" i="10" l="1"/>
  <c r="U35" i="10" s="1"/>
  <c r="U36" i="10" s="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<sst xmlns="http://schemas.openxmlformats.org/spreadsheetml/2006/main" count="1096" uniqueCount="570">
  <si>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</si>
  <si>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</si>
  <si>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</si>
  <si>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</si>
  <si>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</si>
  <si>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</si>
  <si>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</si>
  <si>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</si>
  <si>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</si>
  <si>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</si>
  <si>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</si>
  <si>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</si>
  <si>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</si>
  <si>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</si>
  <si>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</si>
  <si>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</si>
  <si>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</si>
  <si>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</si>
  <si>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</si>
  <si>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</si>
  <si>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</si>
  <si>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</si>
  <si>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</si>
  <si>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</si>
  <si>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</si>
  <si>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</si>
  <si>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</si>
  <si>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</si>
  <si>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</si>
  <si>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</si>
  <si>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</si>
  <si>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</si>
  <si>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</si>
  <si>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</si>
  <si>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</si>
  <si>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</si>
  <si>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</si>
  <si>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</si>
  <si>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</si>
  <si>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</si>
  <si>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</si>
  <si>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</si>
  <si>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</si>
  <si>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</si>
  <si>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</si>
  <si>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</si>
  <si>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</si>
  <si>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</si>
  <si>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</si>
  <si>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</si>
  <si>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</si>
  <si>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</si>
  <si>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</si>
  <si>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</si>
  <si>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</si>
  <si>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</si>
  <si>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</si>
  <si>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</si>
  <si>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</si>
  <si>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</si>
  <si>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</si>
  <si>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</si>
  <si>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</si>
  <si>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</si>
  <si>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</si>
  <si>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</si>
  <si>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</si>
  <si>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</si>
  <si>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</si>
  <si>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</si>
  <si>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</si>
  <si>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</si>
  <si>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</si>
  <si>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</si>
  <si>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</si>
  <si>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</si>
  <si>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</si>
  <si>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</si>
  <si>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</si>
  <si>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</si>
  <si>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</si>
  <si>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</si>
  <si>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</si>
  <si>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</si>
  <si>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</si>
  <si>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</si>
  <si>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</si>
  <si>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</si>
  <si>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</si>
  <si>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</si>
  <si>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</si>
  <si>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</si>
  <si>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</si>
  <si>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</si>
  <si>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嬬恋村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</si>
  <si>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</si>
  <si>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</si>
  <si>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</si>
  <si>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</si>
  <si>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</si>
  <si>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</si>
  <si>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</si>
  <si>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</si>
  <si>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</si>
  <si>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</si>
  <si>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</si>
  <si>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</si>
  <si>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</si>
  <si>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</si>
  <si>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</si>
  <si>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</si>
  <si>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</si>
  <si>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</si>
  <si>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</si>
  <si>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</si>
  <si>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</si>
  <si>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</si>
  <si>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</si>
  <si>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</si>
  <si>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</si>
  <si>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</si>
  <si>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</si>
  <si>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</si>
  <si>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</si>
  <si>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</si>
  <si>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</si>
  <si>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</si>
  <si>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</si>
  <si>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</si>
  <si>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</si>
  <si>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</si>
  <si>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</si>
  <si>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</si>
  <si>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</si>
  <si>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</si>
  <si>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</si>
  <si>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</si>
  <si>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</si>
  <si>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</si>
  <si>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</si>
  <si>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</si>
  <si>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</si>
  <si>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</si>
  <si>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</si>
  <si>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</si>
  <si>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</si>
  <si>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</si>
  <si>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</si>
  <si>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</si>
  <si>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</si>
  <si>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</si>
  <si>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</si>
  <si>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</si>
  <si>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</si>
  <si>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</si>
  <si>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</si>
  <si>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</si>
  <si>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</si>
  <si>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</si>
  <si>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</si>
  <si>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</si>
  <si>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</si>
  <si>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</si>
  <si>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</si>
  <si>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</si>
  <si>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</si>
  <si>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</si>
  <si>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</si>
  <si>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</si>
  <si>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</si>
  <si>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</si>
  <si>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</si>
  <si>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</si>
  <si>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</si>
  <si>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</si>
  <si>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</si>
  <si>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</si>
  <si>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</si>
  <si>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</si>
  <si>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</si>
  <si>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</si>
  <si>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</si>
  <si>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</si>
  <si>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</si>
  <si>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</si>
  <si>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</si>
  <si>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</si>
  <si>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</si>
  <si>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</si>
  <si>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</si>
  <si>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</si>
  <si>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</si>
  <si>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</si>
  <si>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</si>
  <si>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</si>
  <si>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</si>
  <si>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</si>
  <si>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</si>
  <si>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</si>
  <si>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</si>
  <si>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</si>
  <si>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</si>
  <si>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</si>
  <si>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群馬県嬬恋村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</si>
  <si>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</si>
  <si>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</si>
  <si>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</si>
  <si>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</si>
  <si>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</si>
  <si>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</si>
  <si>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</si>
  <si>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</si>
  <si>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</si>
  <si>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</si>
  <si>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</si>
  <si>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</si>
  <si>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</si>
  <si>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</si>
  <si>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</si>
  <si>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</si>
  <si>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</si>
  <si>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</si>
  <si>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</si>
  <si>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</si>
  <si>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</si>
  <si>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</si>
  <si>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</si>
  <si>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</si>
  <si>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</si>
  <si>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</si>
  <si>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</si>
  <si>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</si>
  <si>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</si>
  <si>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</si>
  <si>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</si>
  <si>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</si>
  <si>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</si>
  <si>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</si>
  <si>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</si>
  <si>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</si>
  <si>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</si>
  <si>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</si>
  <si>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</si>
  <si>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</si>
  <si>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</si>
  <si>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</si>
  <si>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</si>
  <si>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</si>
  <si>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</si>
  <si>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</si>
  <si>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</si>
  <si>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</si>
  <si>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</si>
  <si>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</si>
  <si>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</si>
  <si>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</si>
  <si>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</si>
  <si>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</si>
  <si>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</si>
  <si>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</si>
  <si>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</si>
  <si>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</si>
  <si>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</si>
  <si>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</si>
  <si>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</si>
  <si>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</si>
  <si>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</si>
  <si>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</si>
  <si>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</si>
  <si>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</si>
  <si>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</si>
  <si>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</si>
  <si>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</si>
  <si>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</si>
  <si>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</si>
  <si>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</si>
  <si>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</si>
  <si>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</si>
  <si>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</si>
  <si>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</si>
  <si>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</si>
  <si>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</si>
  <si>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</si>
  <si>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</si>
  <si>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</si>
  <si>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</si>
  <si>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</si>
  <si>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</si>
  <si>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</si>
  <si>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</si>
  <si>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</si>
  <si>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</si>
  <si>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</si>
  <si>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</si>
  <si>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</si>
  <si>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</si>
  <si>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</si>
  <si>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</si>
  <si>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</si>
  <si>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</si>
  <si>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</si>
  <si>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</si>
  <si>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</si>
  <si>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</si>
  <si>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</si>
  <si>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</si>
  <si>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</si>
  <si>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</si>
  <si>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</si>
  <si>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</si>
  <si>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</si>
  <si>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</si>
  <si>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</si>
  <si>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</si>
  <si>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</si>
  <si>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</si>
  <si>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</si>
  <si>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</si>
  <si>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</si>
  <si>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</si>
  <si>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</si>
  <si>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</si>
  <si>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</si>
  <si>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</si>
  <si>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</si>
  <si>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</si>
  <si>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</si>
  <si>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</si>
  <si>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</si>
  <si>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</si>
  <si>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</si>
  <si>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</si>
  <si>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</si>
  <si>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</si>
  <si>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</si>
  <si>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</si>
  <si>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</si>
  <si>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</si>
  <si>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</si>
  <si>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</si>
  <si>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</si>
  <si>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</si>
  <si>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</si>
  <si>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</si>
  <si>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</si>
  <si>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</si>
  <si>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</si>
  <si>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</si>
  <si>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</si>
  <si>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</si>
  <si>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</si>
  <si>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</si>
  <si>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</si>
  <si>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</si>
  <si>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群馬県嬬恋村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</si>
  <si>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</si>
  <si>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</si>
  <si>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</si>
  <si>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</si>
  <si>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</si>
  <si>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</si>
  <si>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</si>
  <si>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</si>
  <si>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</si>
  <si>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</si>
  <si>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</si>
  <si>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</si>
  <si>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</si>
  <si>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</si>
  <si>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</si>
  <si>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</si>
  <si>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</si>
  <si>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</si>
  <si>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</si>
  <si>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</si>
  <si>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</si>
  <si>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</si>
  <si>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</si>
  <si>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</si>
  <si>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</si>
  <si>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</si>
  <si>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</si>
  <si>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</si>
  <si>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</si>
  <si>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</si>
  <si>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</si>
  <si>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</si>
  <si>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</si>
  <si>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</si>
  <si>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</si>
  <si>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介護保険特別会計（介護事業勘定）</t>
    <phoneticPr fontId="5"/>
  </si>
  <si>
    <t>後期高齢者医療特別会計</t>
    <phoneticPr fontId="5"/>
  </si>
  <si>
    <t>上水道事業会計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</si>
  <si>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</si>
  <si>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</si>
  <si>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</si>
  <si>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</si>
  <si>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</si>
  <si>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</si>
  <si>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</si>
  <si>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</si>
  <si>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</si>
  <si>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</si>
  <si>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</si>
  <si>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</si>
  <si>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</si>
  <si>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</si>
  <si>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</si>
  <si>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</si>
  <si>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</si>
  <si>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</si>
  <si>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</si>
  <si>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</si>
  <si>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</si>
  <si>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</si>
  <si>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</si>
  <si>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</si>
  <si>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</si>
  <si>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</si>
  <si>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</si>
  <si>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</si>
  <si>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</si>
  <si>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</si>
  <si>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</si>
  <si>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</si>
  <si>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</si>
  <si>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</si>
  <si>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</si>
  <si>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</si>
  <si>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</si>
  <si>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</si>
  <si>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</si>
  <si>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</si>
  <si>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</si>
  <si>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</si>
  <si>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</si>
  <si>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</si>
  <si>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</si>
  <si>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</si>
  <si>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</si>
  <si>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</si>
  <si>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</si>
  <si>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</si>
  <si>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</si>
  <si>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</si>
  <si>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</si>
  <si>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</si>
  <si>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</si>
  <si>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</si>
  <si>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</si>
  <si>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介護保険特別会計(介護事業勘定)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</si>
  <si>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</si>
  <si>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</si>
  <si>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</si>
  <si>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</si>
  <si>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</si>
  <si>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</si>
  <si>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</si>
  <si>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</si>
  <si>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</si>
  <si>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</si>
  <si>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</si>
  <si>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</si>
  <si>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</si>
  <si>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</si>
  <si>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</si>
  <si>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</si>
  <si>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</si>
  <si>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</si>
  <si>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</si>
  <si>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</si>
  <si>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</si>
  <si>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</si>
  <si>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</si>
  <si>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</si>
  <si>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</si>
  <si>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</si>
  <si>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</si>
  <si>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</si>
  <si>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</si>
  <si>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</si>
  <si>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</si>
  <si>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</si>
  <si>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</si>
  <si>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</si>
  <si>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</si>
  <si>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</si>
  <si>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</si>
  <si>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</si>
  <si>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</si>
  <si>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</si>
  <si>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</si>
  <si>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</si>
  <si>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</si>
  <si>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</si>
  <si>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</si>
  <si>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</si>
  <si>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</si>
  <si>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</si>
  <si>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</si>
  <si>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</si>
  <si>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</si>
  <si>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</si>
  <si>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</si>
  <si>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</si>
  <si>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</si>
  <si>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</si>
  <si>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</si>
  <si>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</si>
  <si>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</si>
  <si>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</si>
  <si>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</si>
  <si>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</si>
  <si>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</si>
  <si>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</si>
  <si>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</si>
  <si>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</si>
  <si>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</si>
  <si>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</si>
  <si>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</si>
  <si>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</si>
  <si>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</si>
  <si>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</si>
  <si>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</si>
  <si>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</si>
  <si>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</si>
  <si>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</si>
  <si>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</si>
  <si>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</si>
  <si>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</si>
  <si>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</si>
  <si>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</si>
  <si>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8.86</t>
  </si>
  <si>
    <t>▲ 5.41</t>
  </si>
  <si>
    <t>▲ 1.36</t>
  </si>
  <si>
    <t>上水道事業会計</t>
  </si>
  <si>
    <t>一般会計</t>
  </si>
  <si>
    <t>介護保険特別会計（介護事業勘定）</t>
  </si>
  <si>
    <t>下水道事業会計</t>
  </si>
  <si>
    <t>簡易水道事業会計</t>
  </si>
  <si>
    <t>国民健康保険特別会計（事業勘定）</t>
  </si>
  <si>
    <t>国民健康保険特別会計（直営診療施設勘定）</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</si>
  <si>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</si>
  <si>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</si>
  <si>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</si>
  <si>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</si>
  <si>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</si>
  <si>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</si>
  <si>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</si>
  <si>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</si>
  <si>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</si>
  <si>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群馬県後期高齢者医療広域連合（一般会計）</t>
    <rPh sb="0" eb="3">
      <t>グンマケン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</si>
  <si>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</si>
  <si>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群馬県市町村会館管理組合</t>
    <rPh sb="0" eb="3">
      <t>グンマケン</t>
    </rPh>
    <rPh sb="3" eb="6">
      <t>シチョウソン</t>
    </rPh>
    <rPh sb="6" eb="8">
      <t>カイカン</t>
    </rPh>
    <rPh sb="8" eb="10">
      <t>カンリ</t>
    </rPh>
    <rPh sb="10" eb="12">
      <t>クミアイ</t>
    </rPh>
    <phoneticPr fontId="2"/>
  </si>
  <si>
    <t>群馬県市町村総合事務組合</t>
    <rPh sb="0" eb="3">
      <t>グンマケン</t>
    </rPh>
    <rPh sb="3" eb="6">
      <t>シチョウソン</t>
    </rPh>
    <rPh sb="6" eb="8">
      <t>ソウゴウ</t>
    </rPh>
    <rPh sb="8" eb="10">
      <t>ジム</t>
    </rPh>
    <rPh sb="10" eb="12">
      <t>クミアイ</t>
    </rPh>
    <phoneticPr fontId="2"/>
  </si>
  <si>
    <t>吾妻環境施設組合</t>
    <rPh sb="0" eb="2">
      <t>アガツマ</t>
    </rPh>
    <rPh sb="2" eb="4">
      <t>カンキョウ</t>
    </rPh>
    <rPh sb="4" eb="6">
      <t>シセツ</t>
    </rPh>
    <rPh sb="6" eb="8">
      <t>クミアイ</t>
    </rPh>
    <phoneticPr fontId="2"/>
  </si>
  <si>
    <t>吾妻広域町村圏振興整備組合</t>
    <rPh sb="0" eb="2">
      <t>アガツマ</t>
    </rPh>
    <rPh sb="2" eb="4">
      <t>コウイキ</t>
    </rPh>
    <rPh sb="4" eb="6">
      <t>チョウソン</t>
    </rPh>
    <rPh sb="6" eb="7">
      <t>ケン</t>
    </rPh>
    <rPh sb="7" eb="9">
      <t>シンコウ</t>
    </rPh>
    <rPh sb="9" eb="11">
      <t>セイビ</t>
    </rPh>
    <rPh sb="11" eb="13">
      <t>クミアイ</t>
    </rPh>
    <phoneticPr fontId="2"/>
  </si>
  <si>
    <t>吾妻広域町村圏振興整備組合（病院事業会計）</t>
    <rPh sb="0" eb="2">
      <t>アガツマ</t>
    </rPh>
    <rPh sb="2" eb="4">
      <t>コウイキ</t>
    </rPh>
    <rPh sb="4" eb="6">
      <t>チョウソン</t>
    </rPh>
    <rPh sb="6" eb="7">
      <t>ケン</t>
    </rPh>
    <rPh sb="7" eb="9">
      <t>シンコウ</t>
    </rPh>
    <rPh sb="9" eb="11">
      <t>セイビ</t>
    </rPh>
    <rPh sb="11" eb="13">
      <t>クミアイ</t>
    </rPh>
    <rPh sb="14" eb="16">
      <t>ビョウイン</t>
    </rPh>
    <rPh sb="16" eb="18">
      <t>ジギョウ</t>
    </rPh>
    <rPh sb="18" eb="20">
      <t>カイケイ</t>
    </rPh>
    <phoneticPr fontId="2"/>
  </si>
  <si>
    <t>西吾妻衛生施設組合</t>
    <rPh sb="0" eb="1">
      <t>ニシ</t>
    </rPh>
    <rPh sb="1" eb="3">
      <t>アガツマ</t>
    </rPh>
    <rPh sb="3" eb="5">
      <t>エイセイ</t>
    </rPh>
    <rPh sb="5" eb="7">
      <t>シセツ</t>
    </rPh>
    <rPh sb="7" eb="9">
      <t>クミアイ</t>
    </rPh>
    <phoneticPr fontId="2"/>
  </si>
  <si>
    <t>西吾妻環境衛生施設組合</t>
    <rPh sb="0" eb="1">
      <t>ニシ</t>
    </rPh>
    <rPh sb="1" eb="3">
      <t>アガツマ</t>
    </rPh>
    <rPh sb="3" eb="5">
      <t>カンキョウ</t>
    </rPh>
    <rPh sb="5" eb="7">
      <t>エイセイ</t>
    </rPh>
    <rPh sb="7" eb="9">
      <t>シセツ</t>
    </rPh>
    <rPh sb="9" eb="11">
      <t>クミアイ</t>
    </rPh>
    <phoneticPr fontId="2"/>
  </si>
  <si>
    <t>西吾妻福祉病院組合</t>
    <rPh sb="0" eb="1">
      <t>ニシ</t>
    </rPh>
    <rPh sb="1" eb="3">
      <t>アガツマ</t>
    </rPh>
    <rPh sb="3" eb="5">
      <t>フクシ</t>
    </rPh>
    <rPh sb="5" eb="7">
      <t>ビョウイン</t>
    </rPh>
    <rPh sb="7" eb="9">
      <t>クミアイ</t>
    </rPh>
    <phoneticPr fontId="2"/>
  </si>
  <si>
    <t>－</t>
    <phoneticPr fontId="5"/>
  </si>
  <si>
    <t>－</t>
    <phoneticPr fontId="2"/>
  </si>
  <si>
    <t>振興開発基金</t>
    <rPh sb="0" eb="2">
      <t>シンコウ</t>
    </rPh>
    <rPh sb="2" eb="4">
      <t>カイハツ</t>
    </rPh>
    <rPh sb="4" eb="6">
      <t>キキン</t>
    </rPh>
    <phoneticPr fontId="5"/>
  </si>
  <si>
    <t>文化会館建設基金</t>
  </si>
  <si>
    <t>愛する嬬恋基金</t>
  </si>
  <si>
    <t>福祉基金</t>
  </si>
  <si>
    <t>文化振興基金</t>
    <rPh sb="0" eb="2">
      <t>ブンカ</t>
    </rPh>
    <rPh sb="2" eb="4">
      <t>シンコウ</t>
    </rPh>
    <rPh sb="4" eb="6">
      <t>キキン</t>
    </rPh>
    <phoneticPr fontId="2"/>
  </si>
  <si>
    <t>－</t>
  </si>
  <si>
    <t>群馬県後期高齢者医療広域連合（事業会計）</t>
    <rPh sb="0" eb="3">
      <t>グンマケン</t>
    </rPh>
    <rPh sb="3" eb="5">
      <t>コウキ</t>
    </rPh>
    <rPh sb="5" eb="8">
      <t>コウレイシャ</t>
    </rPh>
    <rPh sb="8" eb="10">
      <t>イリョウ</t>
    </rPh>
    <rPh sb="10" eb="12">
      <t>コウイキ</t>
    </rPh>
    <rPh sb="12" eb="14">
      <t>レンゴウ</t>
    </rPh>
    <rPh sb="15" eb="17">
      <t>ジギョウ</t>
    </rPh>
    <rPh sb="17" eb="19">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</si>
</sst>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6F2B-4805-99FB-02E82A5B05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141592</c:v>
                </c:pt>
                <c:pt idx="1">
                  <c:v>139368</c:v>
                </c:pt>
                <c:pt idx="2">
                  <c:v>209267</c:v>
                </c:pt>
                <c:pt idx="3">
                  <c:v>204253</c:v>
                </c:pt>
                <c:pt idx="4">
                  <c:v>247039</c:v>
                </c:pt>
              </c:numCache>
            </c:numRef>
          </c:val>
          <c:smooth val="0"/>
          <c:extLst>
            <c:ext xmlns:c16="http://schemas.microsoft.com/office/drawing/2014/chart" uri="{C3380CC4-5D6E-409C-BE32-E72D297353CC}">
              <c16:uniqueId val="{00000001-6F2B-4805-99FB-02E82A5B059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0.33</c:v>
                </c:pt>
                <c:pt idx="1">
                  <c:v>6.13</c:v>
                </c:pt>
                <c:pt idx="2">
                  <c:v>0.23</c:v>
                </c:pt>
                <c:pt idx="3">
                  <c:v>13.45</c:v>
                </c:pt>
                <c:pt idx="4">
                  <c:v>8.31</c:v>
                </c:pt>
              </c:numCache>
            </c:numRef>
          </c:val>
          <c:extLst>
            <c:ext xmlns:c16="http://schemas.microsoft.com/office/drawing/2014/chart" uri="{C3380CC4-5D6E-409C-BE32-E72D297353CC}">
              <c16:uniqueId val="{00000000-805A-4523-8F34-E58C64ECB0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38.31</c:v>
                </c:pt>
                <c:pt idx="1">
                  <c:v>36.270000000000003</c:v>
                </c:pt>
                <c:pt idx="2">
                  <c:v>37.07</c:v>
                </c:pt>
                <c:pt idx="3">
                  <c:v>23.28</c:v>
                </c:pt>
                <c:pt idx="4">
                  <c:v>29.04</c:v>
                </c:pt>
              </c:numCache>
            </c:numRef>
          </c:val>
          <c:extLst>
            <c:ext xmlns:c16="http://schemas.microsoft.com/office/drawing/2014/chart" uri="{C3380CC4-5D6E-409C-BE32-E72D297353CC}">
              <c16:uniqueId val="{00000001-805A-4523-8F34-E58C64ECB0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-8.86</c:v>
                </c:pt>
                <c:pt idx="1">
                  <c:v>5.99</c:v>
                </c:pt>
                <c:pt idx="2">
                  <c:v>-5.41</c:v>
                </c:pt>
                <c:pt idx="3">
                  <c:v>-1.36</c:v>
                </c:pt>
                <c:pt idx="4">
                  <c:v>1.82</c:v>
                </c:pt>
              </c:numCache>
            </c:numRef>
          </c:val>
          <c:smooth val="0"/>
          <c:extLst>
            <c:ext xmlns:c16="http://schemas.microsoft.com/office/drawing/2014/chart" uri="{C3380CC4-5D6E-409C-BE32-E72D297353CC}">
              <c16:uniqueId val="{00000002-805A-4523-8F34-E58C64ECB0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0.77</c:v>
                </c:pt>
                <c:pt idx="2">
                  <c:v>#N/A</c:v>
                </c:pt>
                <c:pt idx="3">
                  <c:v>0.35</c:v>
                </c:pt>
                <c:pt idx="4">
                  <c:v>#N/A</c:v>
                </c:pt>
                <c:pt idx="5">
                  <c:v>0.99</c:v>
                </c:pt>
                <c:pt idx="6">
                  <c:v>#N/A</c:v>
                </c:pt>
                <c:pt idx="7">
                  <c:v>2.35</c:v>
                </c:pt>
                <c:pt idx="8">
                  <c:v>0</c:v>
                </c:pt>
                <c:pt idx="9">
                  <c:v>0</c:v>
                </c:pt>
              </c:numCache>
            </c:numRef>
          </c:val>
          <c:extLst>
            <c:ext xmlns:c16="http://schemas.microsoft.com/office/drawing/2014/chart" uri="{C3380CC4-5D6E-409C-BE32-E72D297353CC}">
              <c16:uniqueId val="{00000000-0330-4215-8B29-894EF6F992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330-4215-8B29-894EF6F9929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330-4215-8B29-894EF6F99294}"/>
            </c:ext>
          </c:extLst>
        </c:ser>
        <c:ser>
          <c:idx val="3"/>
          <c:order val="3"/>
          <c:tx>
            <c:strRef>
              <c:f>データシート!$A$30</c:f>
              <c:strCache>
                <c:ptCount val="1"/>
                <c:pt idx="0">
                  <c:v>国民健康保険特別会計（直営診療施設勘定）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330-4215-8B29-894EF6F99294}"/>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1.58</c:v>
                </c:pt>
                <c:pt idx="2">
                  <c:v>#N/A</c:v>
                </c:pt>
                <c:pt idx="3">
                  <c:v>2.52</c:v>
                </c:pt>
                <c:pt idx="4">
                  <c:v>#N/A</c:v>
                </c:pt>
                <c:pt idx="5">
                  <c:v>1.1499999999999999</c:v>
                </c:pt>
                <c:pt idx="6">
                  <c:v>#N/A</c:v>
                </c:pt>
                <c:pt idx="7">
                  <c:v>1.85</c:v>
                </c:pt>
                <c:pt idx="8">
                  <c:v>#N/A</c:v>
                </c:pt>
                <c:pt idx="9">
                  <c:v>0.71</c:v>
                </c:pt>
              </c:numCache>
            </c:numRef>
          </c:val>
          <c:extLst>
            <c:ext xmlns:c16="http://schemas.microsoft.com/office/drawing/2014/chart" uri="{C3380CC4-5D6E-409C-BE32-E72D297353CC}">
              <c16:uniqueId val="{00000004-0330-4215-8B29-894EF6F99294}"/>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0.87</c:v>
                </c:pt>
              </c:numCache>
            </c:numRef>
          </c:val>
          <c:extLst>
            <c:ext xmlns:c16="http://schemas.microsoft.com/office/drawing/2014/chart" uri="{C3380CC4-5D6E-409C-BE32-E72D297353CC}">
              <c16:uniqueId val="{00000005-0330-4215-8B29-894EF6F9929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1.05</c:v>
                </c:pt>
              </c:numCache>
            </c:numRef>
          </c:val>
          <c:extLst>
            <c:ext xmlns:c16="http://schemas.microsoft.com/office/drawing/2014/chart" uri="{C3380CC4-5D6E-409C-BE32-E72D297353CC}">
              <c16:uniqueId val="{00000006-0330-4215-8B29-894EF6F99294}"/>
            </c:ext>
          </c:extLst>
        </c:ser>
        <c:ser>
          <c:idx val="7"/>
          <c:order val="7"/>
          <c:tx>
            <c:strRef>
              <c:f>データシート!$A$34</c:f>
              <c:strCache>
                <c:ptCount val="1"/>
                <c:pt idx="0">
                  <c:v>介護保険特別会計（介護事業勘定）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1.95</c:v>
                </c:pt>
                <c:pt idx="2">
                  <c:v>#N/A</c:v>
                </c:pt>
                <c:pt idx="3">
                  <c:v>2.34</c:v>
                </c:pt>
                <c:pt idx="4">
                  <c:v>#N/A</c:v>
                </c:pt>
                <c:pt idx="5">
                  <c:v>2.44</c:v>
                </c:pt>
                <c:pt idx="6">
                  <c:v>#N/A</c:v>
                </c:pt>
                <c:pt idx="7">
                  <c:v>2.02</c:v>
                </c:pt>
                <c:pt idx="8">
                  <c:v>#N/A</c:v>
                </c:pt>
                <c:pt idx="9">
                  <c:v>2.19</c:v>
                </c:pt>
              </c:numCache>
            </c:numRef>
          </c:val>
          <c:extLst>
            <c:ext xmlns:c16="http://schemas.microsoft.com/office/drawing/2014/chart" uri="{C3380CC4-5D6E-409C-BE32-E72D297353CC}">
              <c16:uniqueId val="{00000007-0330-4215-8B29-894EF6F9929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0.32</c:v>
                </c:pt>
                <c:pt idx="2">
                  <c:v>#N/A</c:v>
                </c:pt>
                <c:pt idx="3">
                  <c:v>6.13</c:v>
                </c:pt>
                <c:pt idx="4">
                  <c:v>#N/A</c:v>
                </c:pt>
                <c:pt idx="5">
                  <c:v>0.23</c:v>
                </c:pt>
                <c:pt idx="6">
                  <c:v>#N/A</c:v>
                </c:pt>
                <c:pt idx="7">
                  <c:v>13.44</c:v>
                </c:pt>
                <c:pt idx="8">
                  <c:v>#N/A</c:v>
                </c:pt>
                <c:pt idx="9">
                  <c:v>8.31</c:v>
                </c:pt>
              </c:numCache>
            </c:numRef>
          </c:val>
          <c:extLst>
            <c:ext xmlns:c16="http://schemas.microsoft.com/office/drawing/2014/chart" uri="{C3380CC4-5D6E-409C-BE32-E72D297353CC}">
              <c16:uniqueId val="{00000008-0330-4215-8B29-894EF6F99294}"/>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13.48</c:v>
                </c:pt>
                <c:pt idx="2">
                  <c:v>#N/A</c:v>
                </c:pt>
                <c:pt idx="3">
                  <c:v>12.25</c:v>
                </c:pt>
                <c:pt idx="4">
                  <c:v>#N/A</c:v>
                </c:pt>
                <c:pt idx="5">
                  <c:v>12.67</c:v>
                </c:pt>
                <c:pt idx="6">
                  <c:v>#N/A</c:v>
                </c:pt>
                <c:pt idx="7">
                  <c:v>13.86</c:v>
                </c:pt>
                <c:pt idx="8">
                  <c:v>#N/A</c:v>
                </c:pt>
                <c:pt idx="9">
                  <c:v>8.5500000000000007</c:v>
                </c:pt>
              </c:numCache>
            </c:numRef>
          </c:val>
          <c:extLst>
            <c:ext xmlns:c16="http://schemas.microsoft.com/office/drawing/2014/chart" uri="{C3380CC4-5D6E-409C-BE32-E72D297353CC}">
              <c16:uniqueId val="{00000009-0330-4215-8B29-894EF6F9929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737</c:v>
                </c:pt>
                <c:pt idx="5">
                  <c:v>714</c:v>
                </c:pt>
                <c:pt idx="8">
                  <c:v>701</c:v>
                </c:pt>
                <c:pt idx="11">
                  <c:v>686</c:v>
                </c:pt>
                <c:pt idx="14">
                  <c:v>681</c:v>
                </c:pt>
              </c:numCache>
            </c:numRef>
          </c:val>
          <c:extLst>
            <c:ext xmlns:c16="http://schemas.microsoft.com/office/drawing/2014/chart" uri="{C3380CC4-5D6E-409C-BE32-E72D297353CC}">
              <c16:uniqueId val="{00000000-07A3-4113-90F2-AE191D9CE34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7A3-4113-90F2-AE191D9CE34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07A3-4113-90F2-AE191D9CE34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73</c:v>
                </c:pt>
                <c:pt idx="3">
                  <c:v>81</c:v>
                </c:pt>
                <c:pt idx="6">
                  <c:v>71</c:v>
                </c:pt>
                <c:pt idx="9">
                  <c:v>83</c:v>
                </c:pt>
                <c:pt idx="12">
                  <c:v>82</c:v>
                </c:pt>
              </c:numCache>
            </c:numRef>
          </c:val>
          <c:extLst>
            <c:ext xmlns:c16="http://schemas.microsoft.com/office/drawing/2014/chart" uri="{C3380CC4-5D6E-409C-BE32-E72D297353CC}">
              <c16:uniqueId val="{00000003-07A3-4113-90F2-AE191D9CE34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325</c:v>
                </c:pt>
                <c:pt idx="3">
                  <c:v>341</c:v>
                </c:pt>
                <c:pt idx="6">
                  <c:v>343</c:v>
                </c:pt>
                <c:pt idx="9">
                  <c:v>314</c:v>
                </c:pt>
                <c:pt idx="12">
                  <c:v>272</c:v>
                </c:pt>
              </c:numCache>
            </c:numRef>
          </c:val>
          <c:extLst>
            <c:ext xmlns:c16="http://schemas.microsoft.com/office/drawing/2014/chart" uri="{C3380CC4-5D6E-409C-BE32-E72D297353CC}">
              <c16:uniqueId val="{00000004-07A3-4113-90F2-AE191D9CE34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A3-4113-90F2-AE191D9CE34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7A3-4113-90F2-AE191D9CE34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696</c:v>
                </c:pt>
                <c:pt idx="3">
                  <c:v>714</c:v>
                </c:pt>
                <c:pt idx="6">
                  <c:v>741</c:v>
                </c:pt>
                <c:pt idx="9">
                  <c:v>695</c:v>
                </c:pt>
                <c:pt idx="12">
                  <c:v>730</c:v>
                </c:pt>
              </c:numCache>
            </c:numRef>
          </c:val>
          <c:extLst>
            <c:ext xmlns:c16="http://schemas.microsoft.com/office/drawing/2014/chart" uri="{C3380CC4-5D6E-409C-BE32-E72D297353CC}">
              <c16:uniqueId val="{00000007-07A3-4113-90F2-AE191D9CE34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358</c:v>
                </c:pt>
                <c:pt idx="2">
                  <c:v>#N/A</c:v>
                </c:pt>
                <c:pt idx="3">
                  <c:v>#N/A</c:v>
                </c:pt>
                <c:pt idx="4">
                  <c:v>423</c:v>
                </c:pt>
                <c:pt idx="5">
                  <c:v>#N/A</c:v>
                </c:pt>
                <c:pt idx="6">
                  <c:v>#N/A</c:v>
                </c:pt>
                <c:pt idx="7">
                  <c:v>455</c:v>
                </c:pt>
                <c:pt idx="8">
                  <c:v>#N/A</c:v>
                </c:pt>
                <c:pt idx="9">
                  <c:v>#N/A</c:v>
                </c:pt>
                <c:pt idx="10">
                  <c:v>407</c:v>
                </c:pt>
                <c:pt idx="11">
                  <c:v>#N/A</c:v>
                </c:pt>
                <c:pt idx="12">
                  <c:v>#N/A</c:v>
                </c:pt>
                <c:pt idx="13">
                  <c:v>404</c:v>
                </c:pt>
                <c:pt idx="14">
                  <c:v>#N/A</c:v>
                </c:pt>
              </c:numCache>
            </c:numRef>
          </c:val>
          <c:smooth val="0"/>
          <c:extLst>
            <c:ext xmlns:c16="http://schemas.microsoft.com/office/drawing/2014/chart" uri="{C3380CC4-5D6E-409C-BE32-E72D297353CC}">
              <c16:uniqueId val="{00000008-07A3-4113-90F2-AE191D9CE34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6214</c:v>
                </c:pt>
                <c:pt idx="5">
                  <c:v>6252</c:v>
                </c:pt>
                <c:pt idx="8">
                  <c:v>5951</c:v>
                </c:pt>
                <c:pt idx="11">
                  <c:v>5349</c:v>
                </c:pt>
                <c:pt idx="14">
                  <c:v>6725</c:v>
                </c:pt>
              </c:numCache>
            </c:numRef>
          </c:val>
          <c:extLst>
            <c:ext xmlns:c16="http://schemas.microsoft.com/office/drawing/2014/chart" uri="{C3380CC4-5D6E-409C-BE32-E72D297353CC}">
              <c16:uniqueId val="{00000000-9F5C-4C6B-874B-C6EDAAA3CB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F5C-4C6B-874B-C6EDAAA3CB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4575</c:v>
                </c:pt>
                <c:pt idx="5">
                  <c:v>4633</c:v>
                </c:pt>
                <c:pt idx="8">
                  <c:v>4929</c:v>
                </c:pt>
                <c:pt idx="11">
                  <c:v>3895</c:v>
                </c:pt>
                <c:pt idx="14">
                  <c:v>4067</c:v>
                </c:pt>
              </c:numCache>
            </c:numRef>
          </c:val>
          <c:extLst>
            <c:ext xmlns:c16="http://schemas.microsoft.com/office/drawing/2014/chart" uri="{C3380CC4-5D6E-409C-BE32-E72D297353CC}">
              <c16:uniqueId val="{00000002-9F5C-4C6B-874B-C6EDAAA3CB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F5C-4C6B-874B-C6EDAAA3CB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F5C-4C6B-874B-C6EDAAA3CB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5C-4C6B-874B-C6EDAAA3CB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968</c:v>
                </c:pt>
                <c:pt idx="3">
                  <c:v>968</c:v>
                </c:pt>
                <c:pt idx="6">
                  <c:v>907</c:v>
                </c:pt>
                <c:pt idx="9">
                  <c:v>670</c:v>
                </c:pt>
                <c:pt idx="12">
                  <c:v>806</c:v>
                </c:pt>
              </c:numCache>
            </c:numRef>
          </c:val>
          <c:extLst>
            <c:ext xmlns:c16="http://schemas.microsoft.com/office/drawing/2014/chart" uri="{C3380CC4-5D6E-409C-BE32-E72D297353CC}">
              <c16:uniqueId val="{00000006-9F5C-4C6B-874B-C6EDAAA3CB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650</c:v>
                </c:pt>
                <c:pt idx="3">
                  <c:v>617</c:v>
                </c:pt>
                <c:pt idx="6">
                  <c:v>567</c:v>
                </c:pt>
                <c:pt idx="9">
                  <c:v>479</c:v>
                </c:pt>
                <c:pt idx="12">
                  <c:v>562</c:v>
                </c:pt>
              </c:numCache>
            </c:numRef>
          </c:val>
          <c:extLst>
            <c:ext xmlns:c16="http://schemas.microsoft.com/office/drawing/2014/chart" uri="{C3380CC4-5D6E-409C-BE32-E72D297353CC}">
              <c16:uniqueId val="{00000007-9F5C-4C6B-874B-C6EDAAA3CB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2092</c:v>
                </c:pt>
                <c:pt idx="3">
                  <c:v>1430</c:v>
                </c:pt>
                <c:pt idx="6">
                  <c:v>1722</c:v>
                </c:pt>
                <c:pt idx="9">
                  <c:v>1330</c:v>
                </c:pt>
                <c:pt idx="12">
                  <c:v>1445</c:v>
                </c:pt>
              </c:numCache>
            </c:numRef>
          </c:val>
          <c:extLst>
            <c:ext xmlns:c16="http://schemas.microsoft.com/office/drawing/2014/chart" uri="{C3380CC4-5D6E-409C-BE32-E72D297353CC}">
              <c16:uniqueId val="{00000008-9F5C-4C6B-874B-C6EDAAA3CB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c:v>
                </c:pt>
                <c:pt idx="3">
                  <c:v>5</c:v>
                </c:pt>
                <c:pt idx="6">
                  <c:v>5</c:v>
                </c:pt>
                <c:pt idx="9">
                  <c:v>1</c:v>
                </c:pt>
                <c:pt idx="12">
                  <c:v>2</c:v>
                </c:pt>
              </c:numCache>
            </c:numRef>
          </c:val>
          <c:extLst>
            <c:ext xmlns:c16="http://schemas.microsoft.com/office/drawing/2014/chart" uri="{C3380CC4-5D6E-409C-BE32-E72D297353CC}">
              <c16:uniqueId val="{00000009-9F5C-4C6B-874B-C6EDAAA3CB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6177</c:v>
                </c:pt>
                <c:pt idx="3">
                  <c:v>6143</c:v>
                </c:pt>
                <c:pt idx="6">
                  <c:v>6223</c:v>
                </c:pt>
                <c:pt idx="9">
                  <c:v>6211</c:v>
                </c:pt>
                <c:pt idx="12">
                  <c:v>6800</c:v>
                </c:pt>
              </c:numCache>
            </c:numRef>
          </c:val>
          <c:extLst>
            <c:ext xmlns:c16="http://schemas.microsoft.com/office/drawing/2014/chart" uri="{C3380CC4-5D6E-409C-BE32-E72D297353CC}">
              <c16:uniqueId val="{0000000A-9F5C-4C6B-874B-C6EDAAA3CB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F5C-4C6B-874B-C6EDAAA3CB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1739</c:v>
                </c:pt>
                <c:pt idx="1">
                  <c:v>1070</c:v>
                </c:pt>
                <c:pt idx="2">
                  <c:v>1379</c:v>
                </c:pt>
              </c:numCache>
            </c:numRef>
          </c:val>
          <c:extLst>
            <c:ext xmlns:c16="http://schemas.microsoft.com/office/drawing/2014/chart" uri="{C3380CC4-5D6E-409C-BE32-E72D297353CC}">
              <c16:uniqueId val="{00000000-959F-49BA-A4BD-FA280867C6F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c:v>
                </c:pt>
                <c:pt idx="1">
                  <c:v>8</c:v>
                </c:pt>
                <c:pt idx="2">
                  <c:v>8</c:v>
                </c:pt>
              </c:numCache>
            </c:numRef>
          </c:val>
          <c:extLst>
            <c:ext xmlns:c16="http://schemas.microsoft.com/office/drawing/2014/chart" uri="{C3380CC4-5D6E-409C-BE32-E72D297353CC}">
              <c16:uniqueId val="{00000001-959F-49BA-A4BD-FA280867C6F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2328</c:v>
                </c:pt>
                <c:pt idx="1">
                  <c:v>2026</c:v>
                </c:pt>
                <c:pt idx="2">
                  <c:v>1924</c:v>
                </c:pt>
              </c:numCache>
            </c:numRef>
          </c:val>
          <c:extLst>
            <c:ext xmlns:c16="http://schemas.microsoft.com/office/drawing/2014/chart" uri="{C3380CC4-5D6E-409C-BE32-E72D297353CC}">
              <c16:uniqueId val="{00000002-959F-49BA-A4BD-FA280867C6F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群馬県嬬恋村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元利償還金額の増加傾向も令和４年度で一度ピークを迎えたところだが、一般会計における元利償還金は令和５年度から令和６年度で</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百万円増加している。また、令和７年度以降大型公共施設建設に係る起債の償還が開始されることから、さらに償還額の増加が見込まれるところであり、実質公債費比率も増加が見込まれる。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そのため、今後は有利な起債を最大限活用し、実質公債費比率が大幅に増加しないよう適切な起債発行に努めると共に、起債依存型の事業実施を抜本的に見直していかなければならない。</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群馬県嬬恋村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は、起債残高が増加したが、簡易水道事業、上水道事業及び下水道事業の公営企業会計では起債残高が減少したことや基準財政需要額算入見込額が増加したことにより、将来負担額の減少が図れ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今後も公共施設の改修・更新に伴う新規の地方債発行により起債残高の増加が見込まれると共に財政調整基金や目的基金の取崩が見込まれることから、可能な限り充当可能財源を確保することにより将来負担比率の増加を抑え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群馬県嬬恋村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財政調整基金の前年度決算余剰金及び利子に対する積立が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目的基金については、振興開発基金から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百万円の積立を行った。愛する嬬恋基金からは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百万円の積立を行った。基金全体残高では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財政調整基金については一定規模を確保するとともに、特定目的基金についても、老朽化する施設の建設等のために計画的な積立を行う。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・振興開発基金：振興開発の促進。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・文化会館建設基金：文化会館の建設に資するため。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・愛する嬬恋基金：愛する嬬恋寄付金を適正に管理するため。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・福祉基金：福祉事業の推進を図るため。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・文化振興基金：文化振興事業の推進を図るため。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・振興開発基金：指定管理施設補填金のため取崩。共同霊園余剰金の積立と利子分の積立。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・愛する嬬恋基金：対象事業に充当するため積立額を上回る取崩しを行った。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・振興開発基金：今後の公共施設等整備のため、可能な限り積立できるよう努めていく。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・文化会館建設基金：現在実施している文化会館建設事業にのため取崩を行う。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・愛する嬬恋基金：愛する嬬恋寄付金の状況に応じて積立、取崩を行う。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・福祉基金：同程度を維持。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・文化振興基金：同程度を維持。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前年度決算剰余金及び利子に対する積立が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百万円で取崩なし。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災害等の不測の事態に対処できるよう、基金残高１５億～２０億円程度を目処に積立を行う。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利子分積立。変動なし。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同額程度を維持。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群馬県嬬恋村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9,073
8,710
337.58
9,326,358
8,725,991
394,861
4,748,901
6,800,394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については、市町村民税がやや減少したが、固定資産税が増加した事により地方税全体では微増となっている。基幹産業である農業収入により税収への影響があるため、安定的な税収を確保する事ができるよう対策を行うとともに徴収率向上対策を中心とする歳入確保に努める。</a:t>
          </a:r>
        </a:p>
        <a:p>
          <a:r>
            <a:rPr kumimoji="1" lang="ja-JP" altLang="en-US" sz="1300">
              <a:latin typeface="ＭＳ Ｐゴシック" panose="020B0600070205080204" pitchFamily="50" charset="-128"/>
              <a:ea typeface="ＭＳ Ｐゴシック" panose="020B0600070205080204" pitchFamily="50" charset="-128"/>
            </a:rPr>
            <a:t>　また、各事業の見直し等により歳出削減を行い財政基盤の強化に努める。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42</xdr:row>
      <xdr:rowOff>163285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6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151795</xdr:rowOff>
    </xdr:from>
    <xdr:to>
      <xdr:col>19</xdr:col>
      <xdr:colOff>133350</xdr:colOff>
      <xdr:row>42</xdr:row>
      <xdr:rowOff>163285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526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140305</xdr:rowOff>
    </xdr:from>
    <xdr:to>
      <xdr:col>15</xdr:col>
      <xdr:colOff>82550</xdr:colOff>
      <xdr:row>42</xdr:row>
      <xdr:rowOff>151795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412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128815</xdr:rowOff>
    </xdr:from>
    <xdr:to>
      <xdr:col>11</xdr:col>
      <xdr:colOff>31750</xdr:colOff>
      <xdr:row>42</xdr:row>
      <xdr:rowOff>140305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297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129012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100995</xdr:rowOff>
    </xdr:from>
    <xdr:to>
      <xdr:col>15</xdr:col>
      <xdr:colOff>133350</xdr:colOff>
      <xdr:row>43</xdr:row>
      <xdr:rowOff>31145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41322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7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89505</xdr:rowOff>
    </xdr:from>
    <xdr:to>
      <xdr:col>11</xdr:col>
      <xdr:colOff>82550</xdr:colOff>
      <xdr:row>43</xdr:row>
      <xdr:rowOff>19655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29832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91.0%</a:t>
          </a:r>
          <a:r>
            <a:rPr kumimoji="1" lang="ja-JP" altLang="en-US" sz="1300">
              <a:latin typeface="ＭＳ Ｐゴシック" panose="020B0600070205080204" pitchFamily="50" charset="-128"/>
              <a:ea typeface="ＭＳ Ｐゴシック" panose="020B0600070205080204" pitchFamily="50" charset="-128"/>
            </a:rPr>
            <a:t>となっている。歳出面においては、主に人事院勧告に伴う正職員の給与の増加や公共施設建設等の施設整備に充当した起債の償還が開始されたことにより公債費が増加傾向である。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の硬直化が進む可能性があるため、村税収入等の確保強化を行い、人件費の抑制、地方債の新規発行の制限、事務事業評価の実施など行財政改革への取組を通じて義務的経費の削減に一層努め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64</xdr:row>
      <xdr:rowOff>111760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363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64</xdr:row>
      <xdr:rowOff>106934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3630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27432</xdr:rowOff>
    </xdr:from>
    <xdr:to>
      <xdr:col>15</xdr:col>
      <xdr:colOff>82550</xdr:colOff>
      <xdr:row>64</xdr:row>
      <xdr:rowOff>106934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28782"/>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27432</xdr:rowOff>
    </xdr:from>
    <xdr:to>
      <xdr:col>11</xdr:col>
      <xdr:colOff>31750</xdr:colOff>
      <xdr:row>63</xdr:row>
      <xdr:rowOff>167386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28782"/>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56134</xdr:rowOff>
    </xdr:from>
    <xdr:to>
      <xdr:col>15</xdr:col>
      <xdr:colOff>133350</xdr:colOff>
      <xdr:row>64</xdr:row>
      <xdr:rowOff>157734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142511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1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148082</xdr:rowOff>
    </xdr:from>
    <xdr:to>
      <xdr:col>11</xdr:col>
      <xdr:colOff>82550</xdr:colOff>
      <xdr:row>63</xdr:row>
      <xdr:rowOff>78232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63009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6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31513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[288,311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類似団体平均値を下回る値で推移しているが、前年度からは</a:t>
          </a:r>
          <a:r>
            <a:rPr kumimoji="1" lang="en-US" altLang="ja-JP" sz="1300">
              <a:latin typeface="ＭＳ Ｐゴシック" panose="020B0600070205080204" pitchFamily="50" charset="-128"/>
              <a:ea typeface="ＭＳ Ｐゴシック" panose="020B0600070205080204" pitchFamily="50" charset="-128"/>
            </a:rPr>
            <a:t>16,461</a:t>
          </a:r>
          <a:r>
            <a:rPr kumimoji="1" lang="ja-JP" altLang="en-US" sz="1300">
              <a:latin typeface="ＭＳ Ｐゴシック" panose="020B0600070205080204" pitchFamily="50" charset="-128"/>
              <a:ea typeface="ＭＳ Ｐゴシック" panose="020B0600070205080204" pitchFamily="50" charset="-128"/>
            </a:rPr>
            <a:t>円の増加となっている。これは、人事院勧告による給与の増加、会計年度任用職員の手当の増加、中学生の海外派遣旅費やふるさと納税に係る経費の増加の影響である。</a:t>
          </a:r>
        </a:p>
        <a:p>
          <a:r>
            <a:rPr kumimoji="1" lang="ja-JP" altLang="en-US" sz="1300">
              <a:latin typeface="ＭＳ Ｐゴシック" panose="020B0600070205080204" pitchFamily="50" charset="-128"/>
              <a:ea typeface="ＭＳ Ｐゴシック" panose="020B0600070205080204" pitchFamily="50" charset="-128"/>
            </a:rPr>
            <a:t>　今後も物価高騰による物件費の増加や人件費のますますの増加が見込まれるため、義務的経費を抑え、多様化する行政サービスに対応できるよう効果的な財政運営に努める。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167024</xdr:rowOff>
    </xdr:from>
    <xdr:to>
      <xdr:col>23</xdr:col>
      <xdr:colOff>133350</xdr:colOff>
      <xdr:row>82</xdr:row>
      <xdr:rowOff>35294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054474"/>
          <a:ext cx="838200" cy="3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154184</xdr:rowOff>
    </xdr:from>
    <xdr:to>
      <xdr:col>19</xdr:col>
      <xdr:colOff>133350</xdr:colOff>
      <xdr:row>81</xdr:row>
      <xdr:rowOff>167024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041634"/>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130135</xdr:rowOff>
    </xdr:from>
    <xdr:to>
      <xdr:col>15</xdr:col>
      <xdr:colOff>82550</xdr:colOff>
      <xdr:row>81</xdr:row>
      <xdr:rowOff>154184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017585"/>
          <a:ext cx="889000" cy="2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83705</xdr:rowOff>
    </xdr:from>
    <xdr:to>
      <xdr:col>11</xdr:col>
      <xdr:colOff>31750</xdr:colOff>
      <xdr:row>81</xdr:row>
      <xdr:rowOff>130135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71155"/>
          <a:ext cx="889000" cy="4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155944</xdr:rowOff>
    </xdr:from>
    <xdr:to>
      <xdr:col>23</xdr:col>
      <xdr:colOff>184150</xdr:colOff>
      <xdr:row>82</xdr:row>
      <xdr:rowOff>86094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04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1021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88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116224</xdr:rowOff>
    </xdr:from>
    <xdr:to>
      <xdr:col>19</xdr:col>
      <xdr:colOff>184150</xdr:colOff>
      <xdr:row>82</xdr:row>
      <xdr:rowOff>46374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00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56551</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772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103384</xdr:rowOff>
    </xdr:from>
    <xdr:to>
      <xdr:col>15</xdr:col>
      <xdr:colOff>133350</xdr:colOff>
      <xdr:row>82</xdr:row>
      <xdr:rowOff>33534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9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43711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75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79335</xdr:rowOff>
    </xdr:from>
    <xdr:to>
      <xdr:col>11</xdr:col>
      <xdr:colOff>82550</xdr:colOff>
      <xdr:row>82</xdr:row>
      <xdr:rowOff>9485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6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19662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73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32905</xdr:rowOff>
    </xdr:from>
    <xdr:to>
      <xdr:col>7</xdr:col>
      <xdr:colOff>31750</xdr:colOff>
      <xdr:row>81</xdr:row>
      <xdr:rowOff>134505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2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144682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89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職員構造は依然として</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代、</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代の職員比率が高くなっている。令和６年度は類似団体平均とほぼ同等となっているが、今後も定年退職者に対する新規採用職員のバランスを考慮し、業務の効率化を進めるとともに人事院勧告等を勘案し給与水準の適正な運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85</xdr:row>
      <xdr:rowOff>4939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444134"/>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86</xdr:row>
      <xdr:rowOff>47978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444134"/>
          <a:ext cx="889000" cy="34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47978</xdr:rowOff>
    </xdr:from>
    <xdr:to>
      <xdr:col>72</xdr:col>
      <xdr:colOff>203200</xdr:colOff>
      <xdr:row>86</xdr:row>
      <xdr:rowOff>88195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7926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88195</xdr:rowOff>
    </xdr:from>
    <xdr:to>
      <xdr:col>68</xdr:col>
      <xdr:colOff>152400</xdr:colOff>
      <xdr:row>87</xdr:row>
      <xdr:rowOff>10584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832895"/>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142116</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168628</xdr:rowOff>
    </xdr:from>
    <xdr:to>
      <xdr:col>73</xdr:col>
      <xdr:colOff>44450</xdr:colOff>
      <xdr:row>86</xdr:row>
      <xdr:rowOff>98778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83555</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人あたり職員数については、平成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年度より増加傾向であったが、令和６年度はやや減少し</a:t>
          </a:r>
          <a:r>
            <a:rPr kumimoji="1" lang="en-US" altLang="ja-JP" sz="1300">
              <a:latin typeface="ＭＳ Ｐゴシック" panose="020B0600070205080204" pitchFamily="50" charset="-128"/>
              <a:ea typeface="ＭＳ Ｐゴシック" panose="020B0600070205080204" pitchFamily="50" charset="-128"/>
            </a:rPr>
            <a:t>13.12</a:t>
          </a:r>
          <a:r>
            <a:rPr kumimoji="1" lang="ja-JP" altLang="en-US" sz="1300">
              <a:latin typeface="ＭＳ Ｐゴシック" panose="020B0600070205080204" pitchFamily="50" charset="-128"/>
              <a:ea typeface="ＭＳ Ｐゴシック" panose="020B0600070205080204" pitchFamily="50" charset="-128"/>
            </a:rPr>
            <a:t>人となった。類似団体平均を下回っているところではあるが、適正な職員の管理に努め、効率的な行財政運営を行っていく。</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106121</xdr:rowOff>
    </xdr:from>
    <xdr:to>
      <xdr:col>81</xdr:col>
      <xdr:colOff>44450</xdr:colOff>
      <xdr:row>59</xdr:row>
      <xdr:rowOff>118669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221671"/>
          <a:ext cx="8382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88265</xdr:rowOff>
    </xdr:from>
    <xdr:to>
      <xdr:col>77</xdr:col>
      <xdr:colOff>44450</xdr:colOff>
      <xdr:row>59</xdr:row>
      <xdr:rowOff>118669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203815"/>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81026</xdr:rowOff>
    </xdr:from>
    <xdr:to>
      <xdr:col>72</xdr:col>
      <xdr:colOff>203200</xdr:colOff>
      <xdr:row>59</xdr:row>
      <xdr:rowOff>88265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19657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72339</xdr:rowOff>
    </xdr:from>
    <xdr:to>
      <xdr:col>68</xdr:col>
      <xdr:colOff>152400</xdr:colOff>
      <xdr:row>59</xdr:row>
      <xdr:rowOff>81026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187889"/>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55321</xdr:rowOff>
    </xdr:from>
    <xdr:to>
      <xdr:col>81</xdr:col>
      <xdr:colOff>95250</xdr:colOff>
      <xdr:row>59</xdr:row>
      <xdr:rowOff>156921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1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71848</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1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67869</xdr:rowOff>
    </xdr:from>
    <xdr:to>
      <xdr:col>77</xdr:col>
      <xdr:colOff>95250</xdr:colOff>
      <xdr:row>59</xdr:row>
      <xdr:rowOff>169469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8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8196</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52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37465</xdr:rowOff>
    </xdr:from>
    <xdr:to>
      <xdr:col>73</xdr:col>
      <xdr:colOff>44450</xdr:colOff>
      <xdr:row>59</xdr:row>
      <xdr:rowOff>139065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149242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30226</xdr:rowOff>
    </xdr:from>
    <xdr:to>
      <xdr:col>68</xdr:col>
      <xdr:colOff>203200</xdr:colOff>
      <xdr:row>59</xdr:row>
      <xdr:rowOff>131826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142003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21539</xdr:rowOff>
    </xdr:from>
    <xdr:to>
      <xdr:col>64</xdr:col>
      <xdr:colOff>152400</xdr:colOff>
      <xdr:row>59</xdr:row>
      <xdr:rowOff>123139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3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133316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90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が、依然として類似団体平均値を上回る状況が続いている。近年の普通建設事業や災害復旧事業に対する地方債の新規発行が要因であるが、今後も大型公共施設建設事業により、地方債の新規発行額が増加するため、起債依存型の事業実施を抜本的に見直し、より適正な起債発行に努める必要があ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106363</xdr:rowOff>
    </xdr:from>
    <xdr:to>
      <xdr:col>81</xdr:col>
      <xdr:colOff>44450</xdr:colOff>
      <xdr:row>41</xdr:row>
      <xdr:rowOff>126471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35813"/>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106363</xdr:rowOff>
    </xdr:from>
    <xdr:to>
      <xdr:col>77</xdr:col>
      <xdr:colOff>44450</xdr:colOff>
      <xdr:row>41</xdr:row>
      <xdr:rowOff>126471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3581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106363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65433"/>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157163</xdr:rowOff>
    </xdr:from>
    <xdr:to>
      <xdr:col>68</xdr:col>
      <xdr:colOff>152400</xdr:colOff>
      <xdr:row>41</xdr:row>
      <xdr:rowOff>35983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15163"/>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27640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5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75671</xdr:rowOff>
    </xdr:from>
    <xdr:to>
      <xdr:col>77</xdr:col>
      <xdr:colOff>95250</xdr:colOff>
      <xdr:row>42</xdr:row>
      <xdr:rowOff>5821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162048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91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55563</xdr:rowOff>
    </xdr:from>
    <xdr:to>
      <xdr:col>73</xdr:col>
      <xdr:colOff>44450</xdr:colOff>
      <xdr:row>41</xdr:row>
      <xdr:rowOff>157163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141940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106363</xdr:rowOff>
    </xdr:from>
    <xdr:to>
      <xdr:col>64</xdr:col>
      <xdr:colOff>152400</xdr:colOff>
      <xdr:row>41</xdr:row>
      <xdr:rowOff>36513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21290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05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将来負担比率は算定されていない。</a:t>
          </a:r>
        </a:p>
        <a:p>
          <a:r>
            <a:rPr kumimoji="1" lang="ja-JP" altLang="en-US" sz="1300">
              <a:latin typeface="ＭＳ Ｐゴシック" panose="020B0600070205080204" pitchFamily="50" charset="-128"/>
              <a:ea typeface="ＭＳ Ｐゴシック" panose="020B0600070205080204" pitchFamily="50" charset="-128"/>
            </a:rPr>
            <a:t>　今後も、計画的な地方債の発行による起債額の抑制及び基金への積立を行い、将来負担の抑制に努める。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群馬県嬬恋村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9,073
8,710
337.58
9,326,358
8,725,991
394,861
4,748,901
6,800,394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人事院勧告や会計年度任用職員の影響もあり、前年度と比較すると</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ポイント増加しており、類似団体平均値と比較しても</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a:t>
          </a:r>
        </a:p>
        <a:p>
          <a:r>
            <a:rPr kumimoji="1" lang="ja-JP" altLang="en-US" sz="1300">
              <a:latin typeface="ＭＳ Ｐゴシック" panose="020B0600070205080204" pitchFamily="50" charset="-128"/>
              <a:ea typeface="ＭＳ Ｐゴシック" panose="020B0600070205080204" pitchFamily="50" charset="-128"/>
            </a:rPr>
            <a:t>　今後も、会計年度任用職員等の増加が見込まれることから、事務事業の見直しを行う等、職員数の適正な管理に努める必要がある。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125367</xdr:rowOff>
    </xdr:from>
    <xdr:to>
      <xdr:col>24</xdr:col>
      <xdr:colOff>25400</xdr:colOff>
      <xdr:row>36</xdr:row>
      <xdr:rowOff>84546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26117"/>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118836</xdr:rowOff>
    </xdr:from>
    <xdr:to>
      <xdr:col>19</xdr:col>
      <xdr:colOff>187325</xdr:colOff>
      <xdr:row>35</xdr:row>
      <xdr:rowOff>125367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1958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20864</xdr:rowOff>
    </xdr:from>
    <xdr:to>
      <xdr:col>15</xdr:col>
      <xdr:colOff>98425</xdr:colOff>
      <xdr:row>35</xdr:row>
      <xdr:rowOff>118836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0216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20864</xdr:rowOff>
    </xdr:from>
    <xdr:to>
      <xdr:col>11</xdr:col>
      <xdr:colOff>9525</xdr:colOff>
      <xdr:row>35</xdr:row>
      <xdr:rowOff>144961</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021614"/>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33746</xdr:rowOff>
    </xdr:from>
    <xdr:to>
      <xdr:col>24</xdr:col>
      <xdr:colOff>76200</xdr:colOff>
      <xdr:row>36</xdr:row>
      <xdr:rowOff>135346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5823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7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74567</xdr:rowOff>
    </xdr:from>
    <xdr:to>
      <xdr:col>20</xdr:col>
      <xdr:colOff>38100</xdr:colOff>
      <xdr:row>36</xdr:row>
      <xdr:rowOff>4717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14894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44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68036</xdr:rowOff>
    </xdr:from>
    <xdr:to>
      <xdr:col>15</xdr:col>
      <xdr:colOff>149225</xdr:colOff>
      <xdr:row>35</xdr:row>
      <xdr:rowOff>169636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141514</xdr:rowOff>
    </xdr:from>
    <xdr:to>
      <xdr:col>11</xdr:col>
      <xdr:colOff>60325</xdr:colOff>
      <xdr:row>35</xdr:row>
      <xdr:rowOff>71664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81841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94161</xdr:rowOff>
    </xdr:from>
    <xdr:to>
      <xdr:col>6</xdr:col>
      <xdr:colOff>171450</xdr:colOff>
      <xdr:row>36</xdr:row>
      <xdr:rowOff>24311</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34488</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ポイント減少しているが、類似団体平均値と比較すると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ポイント高い状況である。</a:t>
          </a:r>
        </a:p>
        <a:p>
          <a:r>
            <a:rPr kumimoji="1" lang="ja-JP" altLang="en-US" sz="1300">
              <a:latin typeface="ＭＳ Ｐゴシック" panose="020B0600070205080204" pitchFamily="50" charset="-128"/>
              <a:ea typeface="ＭＳ Ｐゴシック" panose="020B0600070205080204" pitchFamily="50" charset="-128"/>
            </a:rPr>
            <a:t>　中学生の海外派遣旅費やふるさと納税関連の経費増加が主な要因ではあるが、今後もますますの物価高騰が見込まれるため、事業の見直しや効率化を図っていく。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18</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30226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79375</xdr:rowOff>
    </xdr:from>
    <xdr:to>
      <xdr:col>78</xdr:col>
      <xdr:colOff>69850</xdr:colOff>
      <xdr:row>18</xdr:row>
      <xdr:rowOff>107950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99402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31750</xdr:rowOff>
    </xdr:from>
    <xdr:to>
      <xdr:col>73</xdr:col>
      <xdr:colOff>180975</xdr:colOff>
      <xdr:row>17</xdr:row>
      <xdr:rowOff>79375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774950"/>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31750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755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57150</xdr:rowOff>
    </xdr:from>
    <xdr:to>
      <xdr:col>78</xdr:col>
      <xdr:colOff>120650</xdr:colOff>
      <xdr:row>18</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1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143527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22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28575</xdr:rowOff>
    </xdr:from>
    <xdr:to>
      <xdr:col>74</xdr:col>
      <xdr:colOff>31750</xdr:colOff>
      <xdr:row>17</xdr:row>
      <xdr:rowOff>130175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114952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152400</xdr:rowOff>
    </xdr:from>
    <xdr:to>
      <xdr:col>69</xdr:col>
      <xdr:colOff>142875</xdr:colOff>
      <xdr:row>16</xdr:row>
      <xdr:rowOff>82550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類似団体平均値比較では、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ポイント下回っているところだが、前年度と比較すると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ポイントの上昇と急激に増加している。福祉関連経費や高齢化率を勘案すれば今後も数値が上昇する可能性が高いため、単独事業等の見直しや介護予防等の徹底に努める。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146050</xdr:rowOff>
    </xdr:from>
    <xdr:to>
      <xdr:col>24</xdr:col>
      <xdr:colOff>25400</xdr:colOff>
      <xdr:row>54</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061450"/>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146050</xdr:rowOff>
    </xdr:from>
    <xdr:to>
      <xdr:col>19</xdr:col>
      <xdr:colOff>187325</xdr:colOff>
      <xdr:row>53</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061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xdr:rowOff>
    </xdr:from>
    <xdr:to>
      <xdr:col>15</xdr:col>
      <xdr:colOff>98425</xdr:colOff>
      <xdr:row>53</xdr:row>
      <xdr:rowOff>12700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09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xdr:rowOff>
    </xdr:from>
    <xdr:to>
      <xdr:col>11</xdr:col>
      <xdr:colOff>9525</xdr:colOff>
      <xdr:row>53</xdr:row>
      <xdr:rowOff>50800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099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95250</xdr:rowOff>
    </xdr:from>
    <xdr:to>
      <xdr:col>20</xdr:col>
      <xdr:colOff>38100</xdr:colOff>
      <xdr:row>53</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35577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877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133350</xdr:rowOff>
    </xdr:from>
    <xdr:to>
      <xdr:col>15</xdr:col>
      <xdr:colOff>149225</xdr:colOff>
      <xdr:row>53</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133350</xdr:rowOff>
    </xdr:from>
    <xdr:to>
      <xdr:col>11</xdr:col>
      <xdr:colOff>60325</xdr:colOff>
      <xdr:row>53</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73677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0</xdr:rowOff>
    </xdr:from>
    <xdr:to>
      <xdr:col>6</xdr:col>
      <xdr:colOff>171450</xdr:colOff>
      <xdr:row>53</xdr:row>
      <xdr:rowOff>101600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ポイント減少し、類似団体平均値と比較しても</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低い状況である。その他の主な要因としては、簡易水道事業及び下水道事業が公営企業会計へ移行したことにより、操出金から補助金へ支出科目が変更になってことによるものであるが、他会計への操出についても抑制していく努力が必要であ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111760</xdr:rowOff>
    </xdr:from>
    <xdr:to>
      <xdr:col>82</xdr:col>
      <xdr:colOff>107950</xdr:colOff>
      <xdr:row>59</xdr:row>
      <xdr:rowOff>100330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712960"/>
          <a:ext cx="8382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100330</xdr:rowOff>
    </xdr:from>
    <xdr:to>
      <xdr:col>78</xdr:col>
      <xdr:colOff>69850</xdr:colOff>
      <xdr:row>60</xdr:row>
      <xdr:rowOff>149860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782800" y="102158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149860</xdr:rowOff>
    </xdr:from>
    <xdr:to>
      <xdr:col>73</xdr:col>
      <xdr:colOff>180975</xdr:colOff>
      <xdr:row>60</xdr:row>
      <xdr:rowOff>149860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10436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111760</xdr:rowOff>
    </xdr:from>
    <xdr:to>
      <xdr:col>69</xdr:col>
      <xdr:colOff>92075</xdr:colOff>
      <xdr:row>60</xdr:row>
      <xdr:rowOff>149860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004800" y="10398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60960</xdr:rowOff>
    </xdr:from>
    <xdr:to>
      <xdr:col>82</xdr:col>
      <xdr:colOff>158750</xdr:colOff>
      <xdr:row>56</xdr:row>
      <xdr:rowOff>162560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77487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49530</xdr:rowOff>
    </xdr:from>
    <xdr:to>
      <xdr:col>78</xdr:col>
      <xdr:colOff>120650</xdr:colOff>
      <xdr:row>59</xdr:row>
      <xdr:rowOff>151130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135907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1025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99060</xdr:rowOff>
    </xdr:from>
    <xdr:to>
      <xdr:col>74</xdr:col>
      <xdr:colOff>31750</xdr:colOff>
      <xdr:row>61</xdr:row>
      <xdr:rowOff>29210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13987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99060</xdr:rowOff>
    </xdr:from>
    <xdr:to>
      <xdr:col>69</xdr:col>
      <xdr:colOff>142875</xdr:colOff>
      <xdr:row>61</xdr:row>
      <xdr:rowOff>29210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13987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60960</xdr:rowOff>
    </xdr:from>
    <xdr:to>
      <xdr:col>65</xdr:col>
      <xdr:colOff>53975</xdr:colOff>
      <xdr:row>60</xdr:row>
      <xdr:rowOff>162560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147337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1043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前年度と比較すると</a:t>
          </a:r>
          <a:r>
            <a:rPr kumimoji="1" lang="en-US" altLang="ja-JP" sz="1200">
              <a:latin typeface="ＭＳ Ｐゴシック" panose="020B0600070205080204" pitchFamily="50" charset="-128"/>
              <a:ea typeface="ＭＳ Ｐゴシック" panose="020B0600070205080204" pitchFamily="50" charset="-128"/>
            </a:rPr>
            <a:t>5.3</a:t>
          </a:r>
          <a:r>
            <a:rPr kumimoji="1" lang="ja-JP" altLang="en-US" sz="1200">
              <a:latin typeface="ＭＳ Ｐゴシック" panose="020B0600070205080204" pitchFamily="50" charset="-128"/>
              <a:ea typeface="ＭＳ Ｐゴシック" panose="020B0600070205080204" pitchFamily="50" charset="-128"/>
            </a:rPr>
            <a:t>ポイント増加しており、類似団体平均値と比較しても</a:t>
          </a:r>
          <a:r>
            <a:rPr kumimoji="1" lang="en-US" altLang="ja-JP" sz="1200">
              <a:latin typeface="ＭＳ Ｐゴシック" panose="020B0600070205080204" pitchFamily="50" charset="-128"/>
              <a:ea typeface="ＭＳ Ｐゴシック" panose="020B0600070205080204" pitchFamily="50" charset="-128"/>
            </a:rPr>
            <a:t>6.7</a:t>
          </a:r>
          <a:r>
            <a:rPr kumimoji="1" lang="ja-JP" altLang="en-US" sz="1200">
              <a:latin typeface="ＭＳ Ｐゴシック" panose="020B0600070205080204" pitchFamily="50" charset="-128"/>
              <a:ea typeface="ＭＳ Ｐゴシック" panose="020B0600070205080204" pitchFamily="50" charset="-128"/>
            </a:rPr>
            <a:t>ポイントも高い状況である。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原因としては、簡易水道事業及び下水道事業が公営企業会計へ移行したことにより、操出金から補助金へ支出科目が変更となったことによるものであるが、今後も上下水道事業への繰出については、施設の老朽化への対応等で増加が見込まれるところであるため、施設整備にあたっては精査を行い、法定基準外の繰出金を可能な限り抑制していく必要がある。　</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38</xdr:row>
      <xdr:rowOff>109855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22060"/>
          <a:ext cx="8382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92710</xdr:rowOff>
    </xdr:from>
    <xdr:to>
      <xdr:col>78</xdr:col>
      <xdr:colOff>69850</xdr:colOff>
      <xdr:row>36</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649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92710</xdr:rowOff>
    </xdr:from>
    <xdr:to>
      <xdr:col>73</xdr:col>
      <xdr:colOff>180975</xdr:colOff>
      <xdr:row>36</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649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109855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763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59055</xdr:rowOff>
    </xdr:from>
    <xdr:to>
      <xdr:col>82</xdr:col>
      <xdr:colOff>158750</xdr:colOff>
      <xdr:row>38</xdr:row>
      <xdr:rowOff>160655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31132</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4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41910</xdr:rowOff>
    </xdr:from>
    <xdr:to>
      <xdr:col>74</xdr:col>
      <xdr:colOff>31750</xdr:colOff>
      <xdr:row>36</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128287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59055</xdr:rowOff>
    </xdr:from>
    <xdr:to>
      <xdr:col>65</xdr:col>
      <xdr:colOff>53975</xdr:colOff>
      <xdr:row>36</xdr:row>
      <xdr:rowOff>160655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145432</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1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公債費における類似団体平均値比較では</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ポイント下回っているが、前年度と比較すると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さらに、令和５年度より大型普通建設事業にかかる地方債の新規発行を行っていることから、来年度以降はさらに増加が見込まれるため、より一層計画的に地方債の発行を行うよう努めていく。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31750</xdr:rowOff>
    </xdr:from>
    <xdr:to>
      <xdr:col>24</xdr:col>
      <xdr:colOff>25400</xdr:colOff>
      <xdr:row>76</xdr:row>
      <xdr:rowOff>39370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0619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31750</xdr:rowOff>
    </xdr:from>
    <xdr:to>
      <xdr:col>19</xdr:col>
      <xdr:colOff>187325</xdr:colOff>
      <xdr:row>76</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061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8889</xdr:rowOff>
    </xdr:from>
    <xdr:to>
      <xdr:col>15</xdr:col>
      <xdr:colOff>98425</xdr:colOff>
      <xdr:row>76</xdr:row>
      <xdr:rowOff>69850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0390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8889</xdr:rowOff>
    </xdr:from>
    <xdr:to>
      <xdr:col>11</xdr:col>
      <xdr:colOff>9525</xdr:colOff>
      <xdr:row>76</xdr:row>
      <xdr:rowOff>62230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390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160020</xdr:rowOff>
    </xdr:from>
    <xdr:to>
      <xdr:col>24</xdr:col>
      <xdr:colOff>76200</xdr:colOff>
      <xdr:row>76</xdr:row>
      <xdr:rowOff>90170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5097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152400</xdr:rowOff>
    </xdr:from>
    <xdr:to>
      <xdr:col>20</xdr:col>
      <xdr:colOff>38100</xdr:colOff>
      <xdr:row>76</xdr:row>
      <xdr:rowOff>82550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92727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8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19050</xdr:rowOff>
    </xdr:from>
    <xdr:to>
      <xdr:col>15</xdr:col>
      <xdr:colOff>149225</xdr:colOff>
      <xdr:row>76</xdr:row>
      <xdr:rowOff>120650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129540</xdr:rowOff>
    </xdr:from>
    <xdr:to>
      <xdr:col>11</xdr:col>
      <xdr:colOff>60325</xdr:colOff>
      <xdr:row>76</xdr:row>
      <xdr:rowOff>59689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69867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ポイント上昇しており、類似団体平均値を大きく上回る状況が続いているところである。</a:t>
          </a:r>
        </a:p>
        <a:p>
          <a:r>
            <a:rPr kumimoji="1" lang="ja-JP" altLang="en-US" sz="1300">
              <a:latin typeface="ＭＳ Ｐゴシック" panose="020B0600070205080204" pitchFamily="50" charset="-128"/>
              <a:ea typeface="ＭＳ Ｐゴシック" panose="020B0600070205080204" pitchFamily="50" charset="-128"/>
            </a:rPr>
            <a:t>　今後も社会保障費や公共施設の維持管理に係る経常経費の増加が見込まれており、単独事業等の見直しや介護予防等の徹底に努めるとともに業務の効率化・適正化により、健全な財政運営に努める。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107950</xdr:rowOff>
    </xdr:from>
    <xdr:to>
      <xdr:col>82</xdr:col>
      <xdr:colOff>107950</xdr:colOff>
      <xdr:row>78</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4810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104139</xdr:rowOff>
    </xdr:from>
    <xdr:to>
      <xdr:col>78</xdr:col>
      <xdr:colOff>69850</xdr:colOff>
      <xdr:row>78</xdr:row>
      <xdr:rowOff>107950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4772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104139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3400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78</xdr:row>
      <xdr:rowOff>24130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3400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87630</xdr:rowOff>
    </xdr:from>
    <xdr:to>
      <xdr:col>82</xdr:col>
      <xdr:colOff>158750</xdr:colOff>
      <xdr:row>79</xdr:row>
      <xdr:rowOff>17780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59707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57150</xdr:rowOff>
    </xdr:from>
    <xdr:to>
      <xdr:col>78</xdr:col>
      <xdr:colOff>120650</xdr:colOff>
      <xdr:row>78</xdr:row>
      <xdr:rowOff>158750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143527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51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144780</xdr:rowOff>
    </xdr:from>
    <xdr:to>
      <xdr:col>65</xdr:col>
      <xdr:colOff>53975</xdr:colOff>
      <xdr:row>78</xdr:row>
      <xdr:rowOff>74930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59707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群馬県嬬恋村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11203</xdr:rowOff>
    </xdr:from>
    <xdr:to>
      <xdr:col>29</xdr:col>
      <xdr:colOff>127000</xdr:colOff>
      <xdr:row>18</xdr:row>
      <xdr:rowOff>63320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44928"/>
          <a:ext cx="647700" cy="52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63320</xdr:rowOff>
    </xdr:from>
    <xdr:to>
      <xdr:col>26</xdr:col>
      <xdr:colOff>50800</xdr:colOff>
      <xdr:row>18</xdr:row>
      <xdr:rowOff>86404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97045"/>
          <a:ext cx="698500" cy="23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86404</xdr:rowOff>
    </xdr:from>
    <xdr:to>
      <xdr:col>22</xdr:col>
      <xdr:colOff>114300</xdr:colOff>
      <xdr:row>18</xdr:row>
      <xdr:rowOff>99461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20129"/>
          <a:ext cx="698500" cy="13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99461</xdr:rowOff>
    </xdr:from>
    <xdr:to>
      <xdr:col>18</xdr:col>
      <xdr:colOff>177800</xdr:colOff>
      <xdr:row>18</xdr:row>
      <xdr:rowOff>133066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33186"/>
          <a:ext cx="698500" cy="33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131853</xdr:rowOff>
    </xdr:from>
    <xdr:to>
      <xdr:col>29</xdr:col>
      <xdr:colOff>177800</xdr:colOff>
      <xdr:row>18</xdr:row>
      <xdr:rowOff>62003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94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103930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12520</xdr:rowOff>
    </xdr:from>
    <xdr:to>
      <xdr:col>26</xdr:col>
      <xdr:colOff>101600</xdr:colOff>
      <xdr:row>18</xdr:row>
      <xdr:rowOff>114120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46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98897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32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35604</xdr:rowOff>
    </xdr:from>
    <xdr:to>
      <xdr:col>22</xdr:col>
      <xdr:colOff>165100</xdr:colOff>
      <xdr:row>18</xdr:row>
      <xdr:rowOff>137204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69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121981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5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48661</xdr:rowOff>
    </xdr:from>
    <xdr:to>
      <xdr:col>19</xdr:col>
      <xdr:colOff>38100</xdr:colOff>
      <xdr:row>18</xdr:row>
      <xdr:rowOff>150261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82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135038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6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82266</xdr:rowOff>
    </xdr:from>
    <xdr:to>
      <xdr:col>15</xdr:col>
      <xdr:colOff>101600</xdr:colOff>
      <xdr:row>19</xdr:row>
      <xdr:rowOff>12416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15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168643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0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133744</xdr:rowOff>
    </xdr:from>
    <xdr:to>
      <xdr:col>29</xdr:col>
      <xdr:colOff>127000</xdr:colOff>
      <xdr:row>36</xdr:row>
      <xdr:rowOff>137134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86994"/>
          <a:ext cx="647700" cy="3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39751</xdr:rowOff>
    </xdr:from>
    <xdr:to>
      <xdr:col>26</xdr:col>
      <xdr:colOff>50800</xdr:colOff>
      <xdr:row>36</xdr:row>
      <xdr:rowOff>133744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93001"/>
          <a:ext cx="698500" cy="93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39751</xdr:rowOff>
    </xdr:from>
    <xdr:to>
      <xdr:col>22</xdr:col>
      <xdr:colOff>114300</xdr:colOff>
      <xdr:row>36</xdr:row>
      <xdr:rowOff>116789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93001"/>
          <a:ext cx="698500" cy="77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116789</xdr:rowOff>
    </xdr:from>
    <xdr:to>
      <xdr:col>18</xdr:col>
      <xdr:colOff>177800</xdr:colOff>
      <xdr:row>37</xdr:row>
      <xdr:rowOff>88385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70039"/>
          <a:ext cx="698500" cy="143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86334</xdr:rowOff>
    </xdr:from>
    <xdr:to>
      <xdr:col>29</xdr:col>
      <xdr:colOff>177800</xdr:colOff>
      <xdr:row>37</xdr:row>
      <xdr:rowOff>16484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39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58411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1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82944</xdr:rowOff>
    </xdr:from>
    <xdr:to>
      <xdr:col>26</xdr:col>
      <xdr:colOff>101600</xdr:colOff>
      <xdr:row>37</xdr:row>
      <xdr:rowOff>13094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36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169321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22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331851</xdr:rowOff>
    </xdr:from>
    <xdr:to>
      <xdr:col>22</xdr:col>
      <xdr:colOff>165100</xdr:colOff>
      <xdr:row>36</xdr:row>
      <xdr:rowOff>90551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42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100728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11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65989</xdr:rowOff>
    </xdr:from>
    <xdr:to>
      <xdr:col>19</xdr:col>
      <xdr:colOff>38100</xdr:colOff>
      <xdr:row>36</xdr:row>
      <xdr:rowOff>167589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19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177766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88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37585</xdr:rowOff>
    </xdr:from>
    <xdr:to>
      <xdr:col>15</xdr:col>
      <xdr:colOff>101600</xdr:colOff>
      <xdr:row>37</xdr:row>
      <xdr:rowOff>139185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62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123962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4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群馬県嬬恋村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9,073
8,710
337.58
9,326,358
8,725,991
394,861
4,748,901
6,800,394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97386</xdr:rowOff>
    </xdr:from>
    <xdr:to>
      <xdr:col>24</xdr:col>
      <xdr:colOff>63500</xdr:colOff>
      <xdr:row>38</xdr:row>
      <xdr:rowOff>12695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41036"/>
          <a:ext cx="838200" cy="8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12695</xdr:rowOff>
    </xdr:from>
    <xdr:to>
      <xdr:col>19</xdr:col>
      <xdr:colOff>177800</xdr:colOff>
      <xdr:row>38</xdr:row>
      <xdr:rowOff>19543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527795"/>
          <a:ext cx="889000" cy="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19543</xdr:rowOff>
    </xdr:from>
    <xdr:to>
      <xdr:col>15</xdr:col>
      <xdr:colOff>50800</xdr:colOff>
      <xdr:row>38</xdr:row>
      <xdr:rowOff>27746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34643"/>
          <a:ext cx="889000" cy="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27746</xdr:rowOff>
    </xdr:from>
    <xdr:to>
      <xdr:col>10</xdr:col>
      <xdr:colOff>114300</xdr:colOff>
      <xdr:row>38</xdr:row>
      <xdr:rowOff>58849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42846"/>
          <a:ext cx="889000" cy="3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46586</xdr:rowOff>
    </xdr:from>
    <xdr:to>
      <xdr:col>24</xdr:col>
      <xdr:colOff>114300</xdr:colOff>
      <xdr:row>37</xdr:row>
      <xdr:rowOff>148186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9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25013</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6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133345</xdr:rowOff>
    </xdr:from>
    <xdr:to>
      <xdr:col>20</xdr:col>
      <xdr:colOff>38100</xdr:colOff>
      <xdr:row>38</xdr:row>
      <xdr:rowOff>63495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7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54622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56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140193</xdr:rowOff>
    </xdr:from>
    <xdr:to>
      <xdr:col>15</xdr:col>
      <xdr:colOff>101600</xdr:colOff>
      <xdr:row>38</xdr:row>
      <xdr:rowOff>70343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8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61470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7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148396</xdr:rowOff>
    </xdr:from>
    <xdr:to>
      <xdr:col>10</xdr:col>
      <xdr:colOff>165100</xdr:colOff>
      <xdr:row>38</xdr:row>
      <xdr:rowOff>78546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9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69673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58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8049</xdr:rowOff>
    </xdr:from>
    <xdr:to>
      <xdr:col>6</xdr:col>
      <xdr:colOff>38100</xdr:colOff>
      <xdr:row>38</xdr:row>
      <xdr:rowOff>109649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2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100776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15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57431</xdr:rowOff>
    </xdr:from>
    <xdr:to>
      <xdr:col>24</xdr:col>
      <xdr:colOff>63500</xdr:colOff>
      <xdr:row>58</xdr:row>
      <xdr:rowOff>70217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01531"/>
          <a:ext cx="838200" cy="1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70217</xdr:rowOff>
    </xdr:from>
    <xdr:to>
      <xdr:col>19</xdr:col>
      <xdr:colOff>177800</xdr:colOff>
      <xdr:row>58</xdr:row>
      <xdr:rowOff>144059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14317"/>
          <a:ext cx="889000" cy="7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144059</xdr:rowOff>
    </xdr:from>
    <xdr:to>
      <xdr:col>15</xdr:col>
      <xdr:colOff>50800</xdr:colOff>
      <xdr:row>59</xdr:row>
      <xdr:rowOff>22104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88159"/>
          <a:ext cx="889000" cy="4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22104</xdr:rowOff>
    </xdr:from>
    <xdr:to>
      <xdr:col>10</xdr:col>
      <xdr:colOff>114300</xdr:colOff>
      <xdr:row>59</xdr:row>
      <xdr:rowOff>52428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37654"/>
          <a:ext cx="889000" cy="3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6631</xdr:rowOff>
    </xdr:from>
    <xdr:to>
      <xdr:col>24</xdr:col>
      <xdr:colOff>114300</xdr:colOff>
      <xdr:row>58</xdr:row>
      <xdr:rowOff>108231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5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156508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29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19417</xdr:rowOff>
    </xdr:from>
    <xdr:to>
      <xdr:col>20</xdr:col>
      <xdr:colOff>38100</xdr:colOff>
      <xdr:row>58</xdr:row>
      <xdr:rowOff>121017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6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112144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5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93259</xdr:rowOff>
    </xdr:from>
    <xdr:to>
      <xdr:col>15</xdr:col>
      <xdr:colOff>101600</xdr:colOff>
      <xdr:row>59</xdr:row>
      <xdr:rowOff>23409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3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14536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130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142754</xdr:rowOff>
    </xdr:from>
    <xdr:to>
      <xdr:col>10</xdr:col>
      <xdr:colOff>165100</xdr:colOff>
      <xdr:row>59</xdr:row>
      <xdr:rowOff>72904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64031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7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1628</xdr:rowOff>
    </xdr:from>
    <xdr:to>
      <xdr:col>6</xdr:col>
      <xdr:colOff>38100</xdr:colOff>
      <xdr:row>59</xdr:row>
      <xdr:rowOff>103228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1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94355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0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153693</xdr:rowOff>
    </xdr:from>
    <xdr:to>
      <xdr:col>24</xdr:col>
      <xdr:colOff>63500</xdr:colOff>
      <xdr:row>78</xdr:row>
      <xdr:rowOff>156159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26793"/>
          <a:ext cx="838200" cy="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69503</xdr:rowOff>
    </xdr:from>
    <xdr:to>
      <xdr:col>19</xdr:col>
      <xdr:colOff>177800</xdr:colOff>
      <xdr:row>78</xdr:row>
      <xdr:rowOff>153693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71153"/>
          <a:ext cx="889000" cy="25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158200</xdr:rowOff>
    </xdr:from>
    <xdr:to>
      <xdr:col>15</xdr:col>
      <xdr:colOff>50800</xdr:colOff>
      <xdr:row>77</xdr:row>
      <xdr:rowOff>69503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188400"/>
          <a:ext cx="8890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130991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3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158200</xdr:rowOff>
    </xdr:from>
    <xdr:to>
      <xdr:col>10</xdr:col>
      <xdr:colOff>114300</xdr:colOff>
      <xdr:row>77</xdr:row>
      <xdr:rowOff>88134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88400"/>
          <a:ext cx="889000" cy="10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150587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3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105359</xdr:rowOff>
    </xdr:from>
    <xdr:to>
      <xdr:col>24</xdr:col>
      <xdr:colOff>114300</xdr:colOff>
      <xdr:row>79</xdr:row>
      <xdr:rowOff>35509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7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20286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9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102893</xdr:rowOff>
    </xdr:from>
    <xdr:to>
      <xdr:col>20</xdr:col>
      <xdr:colOff>38100</xdr:colOff>
      <xdr:row>79</xdr:row>
      <xdr:rowOff>33043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7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24170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6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18703</xdr:rowOff>
    </xdr:from>
    <xdr:to>
      <xdr:col>15</xdr:col>
      <xdr:colOff>101600</xdr:colOff>
      <xdr:row>77</xdr:row>
      <xdr:rowOff>120303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2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136830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9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107400</xdr:rowOff>
    </xdr:from>
    <xdr:to>
      <xdr:col>10</xdr:col>
      <xdr:colOff>165100</xdr:colOff>
      <xdr:row>77</xdr:row>
      <xdr:rowOff>37550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3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54077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91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37334</xdr:rowOff>
    </xdr:from>
    <xdr:to>
      <xdr:col>6</xdr:col>
      <xdr:colOff>38100</xdr:colOff>
      <xdr:row>77</xdr:row>
      <xdr:rowOff>138934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3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155461</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01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88860</xdr:rowOff>
    </xdr:from>
    <xdr:to>
      <xdr:col>24</xdr:col>
      <xdr:colOff>63500</xdr:colOff>
      <xdr:row>98</xdr:row>
      <xdr:rowOff>153150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890960"/>
          <a:ext cx="838200" cy="6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119290</xdr:rowOff>
    </xdr:from>
    <xdr:to>
      <xdr:col>19</xdr:col>
      <xdr:colOff>177800</xdr:colOff>
      <xdr:row>98</xdr:row>
      <xdr:rowOff>153150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921390"/>
          <a:ext cx="889000" cy="3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112579</xdr:rowOff>
    </xdr:from>
    <xdr:to>
      <xdr:col>15</xdr:col>
      <xdr:colOff>50800</xdr:colOff>
      <xdr:row>98</xdr:row>
      <xdr:rowOff>119290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743229"/>
          <a:ext cx="889000" cy="17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112579</xdr:rowOff>
    </xdr:from>
    <xdr:to>
      <xdr:col>10</xdr:col>
      <xdr:colOff>114300</xdr:colOff>
      <xdr:row>99</xdr:row>
      <xdr:rowOff>19951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43229"/>
          <a:ext cx="889000" cy="2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38060</xdr:rowOff>
    </xdr:from>
    <xdr:to>
      <xdr:col>24</xdr:col>
      <xdr:colOff>114300</xdr:colOff>
      <xdr:row>98</xdr:row>
      <xdr:rowOff>139660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84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124437</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75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102350</xdr:rowOff>
    </xdr:from>
    <xdr:to>
      <xdr:col>20</xdr:col>
      <xdr:colOff>38100</xdr:colOff>
      <xdr:row>99</xdr:row>
      <xdr:rowOff>32500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9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23627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99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68490</xdr:rowOff>
    </xdr:from>
    <xdr:to>
      <xdr:col>15</xdr:col>
      <xdr:colOff>101600</xdr:colOff>
      <xdr:row>98</xdr:row>
      <xdr:rowOff>170090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7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161217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6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61779</xdr:rowOff>
    </xdr:from>
    <xdr:to>
      <xdr:col>10</xdr:col>
      <xdr:colOff>165100</xdr:colOff>
      <xdr:row>97</xdr:row>
      <xdr:rowOff>163379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9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154506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8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140601</xdr:rowOff>
    </xdr:from>
    <xdr:to>
      <xdr:col>6</xdr:col>
      <xdr:colOff>38100</xdr:colOff>
      <xdr:row>99</xdr:row>
      <xdr:rowOff>70751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4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61878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3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38590</xdr:rowOff>
    </xdr:from>
    <xdr:to>
      <xdr:col>55</xdr:col>
      <xdr:colOff>0</xdr:colOff>
      <xdr:row>37</xdr:row>
      <xdr:rowOff>116164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82240"/>
          <a:ext cx="838200" cy="7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91294</xdr:rowOff>
    </xdr:from>
    <xdr:to>
      <xdr:col>50</xdr:col>
      <xdr:colOff>114300</xdr:colOff>
      <xdr:row>37</xdr:row>
      <xdr:rowOff>116164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34944"/>
          <a:ext cx="889000" cy="2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91294</xdr:rowOff>
    </xdr:from>
    <xdr:to>
      <xdr:col>45</xdr:col>
      <xdr:colOff>177800</xdr:colOff>
      <xdr:row>37</xdr:row>
      <xdr:rowOff>143975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34944"/>
          <a:ext cx="889000" cy="5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128365</xdr:rowOff>
    </xdr:from>
    <xdr:to>
      <xdr:col>41</xdr:col>
      <xdr:colOff>50800</xdr:colOff>
      <xdr:row>37</xdr:row>
      <xdr:rowOff>143975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00565"/>
          <a:ext cx="889000" cy="18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159240</xdr:rowOff>
    </xdr:from>
    <xdr:to>
      <xdr:col>55</xdr:col>
      <xdr:colOff>50800</xdr:colOff>
      <xdr:row>37</xdr:row>
      <xdr:rowOff>89390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3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137667</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0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65364</xdr:rowOff>
    </xdr:from>
    <xdr:to>
      <xdr:col>50</xdr:col>
      <xdr:colOff>165100</xdr:colOff>
      <xdr:row>37</xdr:row>
      <xdr:rowOff>166963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090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158090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50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40494</xdr:rowOff>
    </xdr:from>
    <xdr:to>
      <xdr:col>46</xdr:col>
      <xdr:colOff>38100</xdr:colOff>
      <xdr:row>37</xdr:row>
      <xdr:rowOff>142094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8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133221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7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93175</xdr:rowOff>
    </xdr:from>
    <xdr:to>
      <xdr:col>41</xdr:col>
      <xdr:colOff>101600</xdr:colOff>
      <xdr:row>38</xdr:row>
      <xdr:rowOff>23325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3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14452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52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77565</xdr:rowOff>
    </xdr:from>
    <xdr:to>
      <xdr:col>36</xdr:col>
      <xdr:colOff>165100</xdr:colOff>
      <xdr:row>37</xdr:row>
      <xdr:rowOff>7715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4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170292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4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38399</xdr:rowOff>
    </xdr:from>
    <xdr:to>
      <xdr:col>55</xdr:col>
      <xdr:colOff>0</xdr:colOff>
      <xdr:row>57</xdr:row>
      <xdr:rowOff>108262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11049"/>
          <a:ext cx="838200" cy="6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3365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76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100075</xdr:rowOff>
    </xdr:from>
    <xdr:to>
      <xdr:col>50</xdr:col>
      <xdr:colOff>114300</xdr:colOff>
      <xdr:row>57</xdr:row>
      <xdr:rowOff>108262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72725"/>
          <a:ext cx="889000" cy="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165346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9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100075</xdr:rowOff>
    </xdr:from>
    <xdr:to>
      <xdr:col>45</xdr:col>
      <xdr:colOff>177800</xdr:colOff>
      <xdr:row>58</xdr:row>
      <xdr:rowOff>42760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72725"/>
          <a:ext cx="889000" cy="1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149367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9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39129</xdr:rowOff>
    </xdr:from>
    <xdr:to>
      <xdr:col>41</xdr:col>
      <xdr:colOff>50800</xdr:colOff>
      <xdr:row>58</xdr:row>
      <xdr:rowOff>42760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983229"/>
          <a:ext cx="889000" cy="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159049</xdr:rowOff>
    </xdr:from>
    <xdr:to>
      <xdr:col>55</xdr:col>
      <xdr:colOff>50800</xdr:colOff>
      <xdr:row>57</xdr:row>
      <xdr:rowOff>89199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6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10476</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1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57462</xdr:rowOff>
    </xdr:from>
    <xdr:to>
      <xdr:col>50</xdr:col>
      <xdr:colOff>165100</xdr:colOff>
      <xdr:row>57</xdr:row>
      <xdr:rowOff>159062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4139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605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49275</xdr:rowOff>
    </xdr:from>
    <xdr:to>
      <xdr:col>46</xdr:col>
      <xdr:colOff>38100</xdr:colOff>
      <xdr:row>57</xdr:row>
      <xdr:rowOff>150875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167402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59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163410</xdr:rowOff>
    </xdr:from>
    <xdr:to>
      <xdr:col>41</xdr:col>
      <xdr:colOff>101600</xdr:colOff>
      <xdr:row>58</xdr:row>
      <xdr:rowOff>93560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84687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1002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159779</xdr:rowOff>
    </xdr:from>
    <xdr:to>
      <xdr:col>36</xdr:col>
      <xdr:colOff>165100</xdr:colOff>
      <xdr:row>58</xdr:row>
      <xdr:rowOff>89929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3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81056</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10025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108848</xdr:rowOff>
    </xdr:from>
    <xdr:to>
      <xdr:col>55</xdr:col>
      <xdr:colOff>0</xdr:colOff>
      <xdr:row>78</xdr:row>
      <xdr:rowOff>139119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81948"/>
          <a:ext cx="838200" cy="3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15332</xdr:rowOff>
    </xdr:from>
    <xdr:to>
      <xdr:col>50</xdr:col>
      <xdr:colOff>114300</xdr:colOff>
      <xdr:row>78</xdr:row>
      <xdr:rowOff>139119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88432"/>
          <a:ext cx="889000" cy="12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15332</xdr:rowOff>
    </xdr:from>
    <xdr:to>
      <xdr:col>45</xdr:col>
      <xdr:colOff>177800</xdr:colOff>
      <xdr:row>78</xdr:row>
      <xdr:rowOff>92425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88432"/>
          <a:ext cx="889000" cy="7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10376</xdr:rowOff>
    </xdr:from>
    <xdr:to>
      <xdr:col>41</xdr:col>
      <xdr:colOff>50800</xdr:colOff>
      <xdr:row>78</xdr:row>
      <xdr:rowOff>92425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383476"/>
          <a:ext cx="889000" cy="8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58048</xdr:rowOff>
    </xdr:from>
    <xdr:to>
      <xdr:col>55</xdr:col>
      <xdr:colOff>50800</xdr:colOff>
      <xdr:row>78</xdr:row>
      <xdr:rowOff>159648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3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144425</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4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88319</xdr:rowOff>
    </xdr:from>
    <xdr:to>
      <xdr:col>50</xdr:col>
      <xdr:colOff>165100</xdr:colOff>
      <xdr:row>79</xdr:row>
      <xdr:rowOff>18469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6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9596</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50017" y="1355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135982</xdr:rowOff>
    </xdr:from>
    <xdr:to>
      <xdr:col>46</xdr:col>
      <xdr:colOff>38100</xdr:colOff>
      <xdr:row>78</xdr:row>
      <xdr:rowOff>66132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3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57259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3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41625</xdr:rowOff>
    </xdr:from>
    <xdr:to>
      <xdr:col>41</xdr:col>
      <xdr:colOff>101600</xdr:colOff>
      <xdr:row>78</xdr:row>
      <xdr:rowOff>143225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1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134352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50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131026</xdr:rowOff>
    </xdr:from>
    <xdr:to>
      <xdr:col>36</xdr:col>
      <xdr:colOff>165100</xdr:colOff>
      <xdr:row>78</xdr:row>
      <xdr:rowOff>61176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3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52303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42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120535</xdr:rowOff>
    </xdr:from>
    <xdr:to>
      <xdr:col>55</xdr:col>
      <xdr:colOff>0</xdr:colOff>
      <xdr:row>97</xdr:row>
      <xdr:rowOff>14323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579735"/>
          <a:ext cx="838200" cy="6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70376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01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14323</xdr:rowOff>
    </xdr:from>
    <xdr:to>
      <xdr:col>50</xdr:col>
      <xdr:colOff>114300</xdr:colOff>
      <xdr:row>97</xdr:row>
      <xdr:rowOff>62204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644973"/>
          <a:ext cx="889000" cy="4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62204</xdr:rowOff>
    </xdr:from>
    <xdr:to>
      <xdr:col>45</xdr:col>
      <xdr:colOff>177800</xdr:colOff>
      <xdr:row>98</xdr:row>
      <xdr:rowOff>273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692854"/>
          <a:ext cx="889000" cy="10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44690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273</xdr:rowOff>
    </xdr:from>
    <xdr:to>
      <xdr:col>41</xdr:col>
      <xdr:colOff>50800</xdr:colOff>
      <xdr:row>98</xdr:row>
      <xdr:rowOff>21693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802373"/>
          <a:ext cx="889000" cy="2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69735</xdr:rowOff>
    </xdr:from>
    <xdr:to>
      <xdr:col>55</xdr:col>
      <xdr:colOff>50800</xdr:colOff>
      <xdr:row>96</xdr:row>
      <xdr:rowOff>171335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52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92612</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3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134973</xdr:rowOff>
    </xdr:from>
    <xdr:to>
      <xdr:col>50</xdr:col>
      <xdr:colOff>165100</xdr:colOff>
      <xdr:row>97</xdr:row>
      <xdr:rowOff>65123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9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81650</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36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11404</xdr:rowOff>
    </xdr:from>
    <xdr:to>
      <xdr:col>46</xdr:col>
      <xdr:colOff>38100</xdr:colOff>
      <xdr:row>97</xdr:row>
      <xdr:rowOff>113004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4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129531</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41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120923</xdr:rowOff>
    </xdr:from>
    <xdr:to>
      <xdr:col>41</xdr:col>
      <xdr:colOff>101600</xdr:colOff>
      <xdr:row>98</xdr:row>
      <xdr:rowOff>51073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5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67600</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5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142343</xdr:rowOff>
    </xdr:from>
    <xdr:to>
      <xdr:col>36</xdr:col>
      <xdr:colOff>165100</xdr:colOff>
      <xdr:row>98</xdr:row>
      <xdr:rowOff>72493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7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63620</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86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78237</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736087"/>
          <a:ext cx="1269" cy="994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24914</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511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78237</xdr:rowOff>
    </xdr:from>
    <xdr:to>
      <xdr:col>86</xdr:col>
      <xdr:colOff>25400</xdr:colOff>
      <xdr:row>33</xdr:row>
      <xdr:rowOff>78237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73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52618</xdr:rowOff>
    </xdr:from>
    <xdr:to>
      <xdr:col>85</xdr:col>
      <xdr:colOff>127000</xdr:colOff>
      <xdr:row>39</xdr:row>
      <xdr:rowOff>39322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567718"/>
          <a:ext cx="838200" cy="15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94823</xdr:rowOff>
    </xdr:from>
    <xdr:ext cx="534377"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438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71945</xdr:rowOff>
    </xdr:from>
    <xdr:to>
      <xdr:col>85</xdr:col>
      <xdr:colOff>177800</xdr:colOff>
      <xdr:row>39</xdr:row>
      <xdr:rowOff>2095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53533</xdr:rowOff>
    </xdr:from>
    <xdr:to>
      <xdr:col>81</xdr:col>
      <xdr:colOff>50800</xdr:colOff>
      <xdr:row>38</xdr:row>
      <xdr:rowOff>52618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225733"/>
          <a:ext cx="889000" cy="34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40871</xdr:rowOff>
    </xdr:from>
    <xdr:to>
      <xdr:col>81</xdr:col>
      <xdr:colOff>101600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133598</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14111" y="664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57793</xdr:rowOff>
    </xdr:from>
    <xdr:to>
      <xdr:col>76</xdr:col>
      <xdr:colOff>114300</xdr:colOff>
      <xdr:row>36</xdr:row>
      <xdr:rowOff>53533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5544193"/>
          <a:ext cx="889000" cy="68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53688</xdr:rowOff>
    </xdr:from>
    <xdr:to>
      <xdr:col>76</xdr:col>
      <xdr:colOff>165100</xdr:colOff>
      <xdr:row>38</xdr:row>
      <xdr:rowOff>155288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146415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25111" y="666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112382</xdr:rowOff>
    </xdr:from>
    <xdr:to>
      <xdr:col>71</xdr:col>
      <xdr:colOff>177800</xdr:colOff>
      <xdr:row>32</xdr:row>
      <xdr:rowOff>57793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5427332"/>
          <a:ext cx="889000" cy="11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61125</xdr:rowOff>
    </xdr:from>
    <xdr:to>
      <xdr:col>72</xdr:col>
      <xdr:colOff>38100</xdr:colOff>
      <xdr:row>38</xdr:row>
      <xdr:rowOff>162725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153852</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36111" y="66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24892</xdr:rowOff>
    </xdr:from>
    <xdr:to>
      <xdr:col>67</xdr:col>
      <xdr:colOff>101600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117619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47111" y="66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159972</xdr:rowOff>
    </xdr:from>
    <xdr:to>
      <xdr:col>85</xdr:col>
      <xdr:colOff>177800</xdr:colOff>
      <xdr:row>39</xdr:row>
      <xdr:rowOff>90122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74899</xdr:rowOff>
    </xdr:from>
    <xdr:ext cx="378565"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89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1818</xdr:rowOff>
    </xdr:from>
    <xdr:to>
      <xdr:col>81</xdr:col>
      <xdr:colOff>101600</xdr:colOff>
      <xdr:row>38</xdr:row>
      <xdr:rowOff>103418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51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119945</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14111" y="629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2733</xdr:rowOff>
    </xdr:from>
    <xdr:to>
      <xdr:col>76</xdr:col>
      <xdr:colOff>165100</xdr:colOff>
      <xdr:row>36</xdr:row>
      <xdr:rowOff>104333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17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120860</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595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6993</xdr:rowOff>
    </xdr:from>
    <xdr:to>
      <xdr:col>72</xdr:col>
      <xdr:colOff>38100</xdr:colOff>
      <xdr:row>32</xdr:row>
      <xdr:rowOff>108593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549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125120</xdr:rowOff>
    </xdr:from>
    <xdr:ext cx="59901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03795" y="526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61582</xdr:rowOff>
    </xdr:from>
    <xdr:to>
      <xdr:col>67</xdr:col>
      <xdr:colOff>101600</xdr:colOff>
      <xdr:row>31</xdr:row>
      <xdr:rowOff>163182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537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8259</xdr:rowOff>
    </xdr:from>
    <xdr:ext cx="59901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14795" y="515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114540</xdr:rowOff>
    </xdr:from>
    <xdr:to>
      <xdr:col>85</xdr:col>
      <xdr:colOff>127000</xdr:colOff>
      <xdr:row>76</xdr:row>
      <xdr:rowOff>134190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44740"/>
          <a:ext cx="838200" cy="1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113325</xdr:rowOff>
    </xdr:from>
    <xdr:to>
      <xdr:col>81</xdr:col>
      <xdr:colOff>50800</xdr:colOff>
      <xdr:row>76</xdr:row>
      <xdr:rowOff>134190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143525"/>
          <a:ext cx="889000" cy="2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113325</xdr:rowOff>
    </xdr:from>
    <xdr:to>
      <xdr:col>76</xdr:col>
      <xdr:colOff>114300</xdr:colOff>
      <xdr:row>76</xdr:row>
      <xdr:rowOff>131310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43525"/>
          <a:ext cx="889000" cy="1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131310</xdr:rowOff>
    </xdr:from>
    <xdr:to>
      <xdr:col>71</xdr:col>
      <xdr:colOff>177800</xdr:colOff>
      <xdr:row>76</xdr:row>
      <xdr:rowOff>144652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61510"/>
          <a:ext cx="889000" cy="1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63740</xdr:rowOff>
    </xdr:from>
    <xdr:to>
      <xdr:col>85</xdr:col>
      <xdr:colOff>177800</xdr:colOff>
      <xdr:row>76</xdr:row>
      <xdr:rowOff>165340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9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42167</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7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83390</xdr:rowOff>
    </xdr:from>
    <xdr:to>
      <xdr:col>81</xdr:col>
      <xdr:colOff>101600</xdr:colOff>
      <xdr:row>77</xdr:row>
      <xdr:rowOff>13540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1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4667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0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62525</xdr:rowOff>
    </xdr:from>
    <xdr:to>
      <xdr:col>76</xdr:col>
      <xdr:colOff>165100</xdr:colOff>
      <xdr:row>76</xdr:row>
      <xdr:rowOff>164125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9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155252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18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80510</xdr:rowOff>
    </xdr:from>
    <xdr:to>
      <xdr:col>72</xdr:col>
      <xdr:colOff>38100</xdr:colOff>
      <xdr:row>77</xdr:row>
      <xdr:rowOff>10660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1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1787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0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93852</xdr:rowOff>
    </xdr:from>
    <xdr:to>
      <xdr:col>67</xdr:col>
      <xdr:colOff>101600</xdr:colOff>
      <xdr:row>77</xdr:row>
      <xdr:rowOff>24002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2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15129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1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26040</xdr:rowOff>
    </xdr:from>
    <xdr:to>
      <xdr:col>85</xdr:col>
      <xdr:colOff>127000</xdr:colOff>
      <xdr:row>98</xdr:row>
      <xdr:rowOff>169373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828140"/>
          <a:ext cx="838200" cy="14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55865</xdr:rowOff>
    </xdr:from>
    <xdr:to>
      <xdr:col>81</xdr:col>
      <xdr:colOff>50800</xdr:colOff>
      <xdr:row>98</xdr:row>
      <xdr:rowOff>169373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857965"/>
          <a:ext cx="889000" cy="11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55865</xdr:rowOff>
    </xdr:from>
    <xdr:to>
      <xdr:col>76</xdr:col>
      <xdr:colOff>114300</xdr:colOff>
      <xdr:row>99</xdr:row>
      <xdr:rowOff>8274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857965"/>
          <a:ext cx="889000" cy="12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29710</xdr:rowOff>
    </xdr:from>
    <xdr:to>
      <xdr:col>71</xdr:col>
      <xdr:colOff>177800</xdr:colOff>
      <xdr:row>99</xdr:row>
      <xdr:rowOff>8274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831810"/>
          <a:ext cx="889000" cy="15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146690</xdr:rowOff>
    </xdr:from>
    <xdr:to>
      <xdr:col>85</xdr:col>
      <xdr:colOff>177800</xdr:colOff>
      <xdr:row>98</xdr:row>
      <xdr:rowOff>76840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7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125117</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5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118573</xdr:rowOff>
    </xdr:from>
    <xdr:to>
      <xdr:col>81</xdr:col>
      <xdr:colOff>101600</xdr:colOff>
      <xdr:row>99</xdr:row>
      <xdr:rowOff>48723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9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39850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701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5065</xdr:rowOff>
    </xdr:from>
    <xdr:to>
      <xdr:col>76</xdr:col>
      <xdr:colOff>165100</xdr:colOff>
      <xdr:row>98</xdr:row>
      <xdr:rowOff>106665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0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97792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89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128924</xdr:rowOff>
    </xdr:from>
    <xdr:to>
      <xdr:col>72</xdr:col>
      <xdr:colOff>38100</xdr:colOff>
      <xdr:row>99</xdr:row>
      <xdr:rowOff>59074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3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50201</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702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150360</xdr:rowOff>
    </xdr:from>
    <xdr:to>
      <xdr:col>67</xdr:col>
      <xdr:colOff>101600</xdr:colOff>
      <xdr:row>98</xdr:row>
      <xdr:rowOff>80510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8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71637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87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75692</xdr:rowOff>
    </xdr:from>
    <xdr:to>
      <xdr:col>116</xdr:col>
      <xdr:colOff>63500</xdr:colOff>
      <xdr:row>59</xdr:row>
      <xdr:rowOff>77946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191242"/>
          <a:ext cx="8382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73798</xdr:rowOff>
    </xdr:from>
    <xdr:to>
      <xdr:col>111</xdr:col>
      <xdr:colOff>177800</xdr:colOff>
      <xdr:row>59</xdr:row>
      <xdr:rowOff>75692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189348"/>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73798</xdr:rowOff>
    </xdr:from>
    <xdr:to>
      <xdr:col>107</xdr:col>
      <xdr:colOff>50800</xdr:colOff>
      <xdr:row>59</xdr:row>
      <xdr:rowOff>76900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189348"/>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76900</xdr:rowOff>
    </xdr:from>
    <xdr:to>
      <xdr:col>102</xdr:col>
      <xdr:colOff>114300</xdr:colOff>
      <xdr:row>59</xdr:row>
      <xdr:rowOff>82354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192450"/>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27146</xdr:rowOff>
    </xdr:from>
    <xdr:to>
      <xdr:col>116</xdr:col>
      <xdr:colOff>114300</xdr:colOff>
      <xdr:row>59</xdr:row>
      <xdr:rowOff>128746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4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113523</xdr:rowOff>
    </xdr:from>
    <xdr:ext cx="378565"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57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24892</xdr:rowOff>
    </xdr:from>
    <xdr:to>
      <xdr:col>112</xdr:col>
      <xdr:colOff>38100</xdr:colOff>
      <xdr:row>59</xdr:row>
      <xdr:rowOff>126492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117619</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4017" y="1023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22998</xdr:rowOff>
    </xdr:from>
    <xdr:to>
      <xdr:col>107</xdr:col>
      <xdr:colOff>101600</xdr:colOff>
      <xdr:row>59</xdr:row>
      <xdr:rowOff>124598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3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115725</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5017" y="10231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26100</xdr:rowOff>
    </xdr:from>
    <xdr:to>
      <xdr:col>102</xdr:col>
      <xdr:colOff>165100</xdr:colOff>
      <xdr:row>59</xdr:row>
      <xdr:rowOff>127700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4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118827</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6017" y="10234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31554</xdr:rowOff>
    </xdr:from>
    <xdr:to>
      <xdr:col>98</xdr:col>
      <xdr:colOff>38100</xdr:colOff>
      <xdr:row>59</xdr:row>
      <xdr:rowOff>133154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4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124281</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7017" y="10239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160896</xdr:rowOff>
    </xdr:from>
    <xdr:to>
      <xdr:col>116</xdr:col>
      <xdr:colOff>63500</xdr:colOff>
      <xdr:row>75</xdr:row>
      <xdr:rowOff>106807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2505296"/>
          <a:ext cx="838200" cy="46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133020</xdr:rowOff>
    </xdr:from>
    <xdr:to>
      <xdr:col>111</xdr:col>
      <xdr:colOff>177800</xdr:colOff>
      <xdr:row>72</xdr:row>
      <xdr:rowOff>160896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2477420"/>
          <a:ext cx="889000" cy="2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62196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5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132677</xdr:rowOff>
    </xdr:from>
    <xdr:to>
      <xdr:col>107</xdr:col>
      <xdr:colOff>50800</xdr:colOff>
      <xdr:row>72</xdr:row>
      <xdr:rowOff>133020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47707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59377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5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132677</xdr:rowOff>
    </xdr:from>
    <xdr:to>
      <xdr:col>102</xdr:col>
      <xdr:colOff>114300</xdr:colOff>
      <xdr:row>73</xdr:row>
      <xdr:rowOff>29870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477077"/>
          <a:ext cx="889000" cy="6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129138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56007</xdr:rowOff>
    </xdr:from>
    <xdr:to>
      <xdr:col>116</xdr:col>
      <xdr:colOff>114300</xdr:colOff>
      <xdr:row>75</xdr:row>
      <xdr:rowOff>157606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147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34434</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9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110096</xdr:rowOff>
    </xdr:from>
    <xdr:to>
      <xdr:col>112</xdr:col>
      <xdr:colOff>38100</xdr:colOff>
      <xdr:row>73</xdr:row>
      <xdr:rowOff>40246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45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56773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22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82220</xdr:rowOff>
    </xdr:from>
    <xdr:to>
      <xdr:col>107</xdr:col>
      <xdr:colOff>101600</xdr:colOff>
      <xdr:row>73</xdr:row>
      <xdr:rowOff>12370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42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28897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20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81877</xdr:rowOff>
    </xdr:from>
    <xdr:to>
      <xdr:col>102</xdr:col>
      <xdr:colOff>165100</xdr:colOff>
      <xdr:row>73</xdr:row>
      <xdr:rowOff>12027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42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28554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20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150520</xdr:rowOff>
    </xdr:from>
    <xdr:to>
      <xdr:col>98</xdr:col>
      <xdr:colOff>38100</xdr:colOff>
      <xdr:row>73</xdr:row>
      <xdr:rowOff>80670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4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97197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2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961,754</a:t>
          </a:r>
          <a:r>
            <a:rPr kumimoji="1" lang="ja-JP" altLang="en-US" sz="1300">
              <a:latin typeface="ＭＳ Ｐゴシック" panose="020B0600070205080204" pitchFamily="50" charset="-128"/>
              <a:ea typeface="ＭＳ Ｐゴシック" panose="020B0600070205080204" pitchFamily="50" charset="-128"/>
            </a:rPr>
            <a:t>円となっている。類似団体平均値と比較すると、普通建設事業費（うち更新整備）について上回る事となった。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災害復旧事業費については令和元年の台風１９号による被害に係る災害復旧費が一段落したため減少となったが、夏の豪雨や秋の台風災害等による災害リスクに備える必要がある。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普通建設事業費（更新整備）については、老朽化した公共施設や道路・橋りょうの整備に係る費用が増加していることによるものである。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なお、操出金の減少については、簡易水道事業及び下水道事業が公営企業会計へ移行したことにより、操出金から補助金へ支出科目が変更になったためである。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群馬県嬬恋村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9,073
8,710
337.58
9,326,358
8,725,991
394,861
4,748,901
6,800,394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6786</xdr:rowOff>
    </xdr:from>
    <xdr:to>
      <xdr:col>24</xdr:col>
      <xdr:colOff>63500</xdr:colOff>
      <xdr:row>38</xdr:row>
      <xdr:rowOff>65460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21886"/>
          <a:ext cx="8382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51961</xdr:rowOff>
    </xdr:from>
    <xdr:to>
      <xdr:col>19</xdr:col>
      <xdr:colOff>177800</xdr:colOff>
      <xdr:row>38</xdr:row>
      <xdr:rowOff>65460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567061"/>
          <a:ext cx="889000" cy="1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33891</xdr:rowOff>
    </xdr:from>
    <xdr:to>
      <xdr:col>15</xdr:col>
      <xdr:colOff>50800</xdr:colOff>
      <xdr:row>38</xdr:row>
      <xdr:rowOff>51961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548991"/>
          <a:ext cx="889000" cy="1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24638</xdr:rowOff>
    </xdr:from>
    <xdr:to>
      <xdr:col>10</xdr:col>
      <xdr:colOff>114300</xdr:colOff>
      <xdr:row>38</xdr:row>
      <xdr:rowOff>33891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539738"/>
          <a:ext cx="889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127435</xdr:rowOff>
    </xdr:from>
    <xdr:to>
      <xdr:col>24</xdr:col>
      <xdr:colOff>114300</xdr:colOff>
      <xdr:row>38</xdr:row>
      <xdr:rowOff>57586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710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105862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14660</xdr:rowOff>
    </xdr:from>
    <xdr:to>
      <xdr:col>20</xdr:col>
      <xdr:colOff>38100</xdr:colOff>
      <xdr:row>38</xdr:row>
      <xdr:rowOff>116260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2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107387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62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1161</xdr:rowOff>
    </xdr:from>
    <xdr:to>
      <xdr:col>15</xdr:col>
      <xdr:colOff>101600</xdr:colOff>
      <xdr:row>38</xdr:row>
      <xdr:rowOff>102761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51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93888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60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154541</xdr:rowOff>
    </xdr:from>
    <xdr:to>
      <xdr:col>10</xdr:col>
      <xdr:colOff>165100</xdr:colOff>
      <xdr:row>38</xdr:row>
      <xdr:rowOff>84691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9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75818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9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145288</xdr:rowOff>
    </xdr:from>
    <xdr:to>
      <xdr:col>6</xdr:col>
      <xdr:colOff>38100</xdr:colOff>
      <xdr:row>38</xdr:row>
      <xdr:rowOff>75438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66565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8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65763</xdr:rowOff>
    </xdr:from>
    <xdr:to>
      <xdr:col>24</xdr:col>
      <xdr:colOff>63500</xdr:colOff>
      <xdr:row>57</xdr:row>
      <xdr:rowOff>129421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38413"/>
          <a:ext cx="838200" cy="6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97367</xdr:rowOff>
    </xdr:from>
    <xdr:to>
      <xdr:col>19</xdr:col>
      <xdr:colOff>177800</xdr:colOff>
      <xdr:row>57</xdr:row>
      <xdr:rowOff>129421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70017"/>
          <a:ext cx="889000" cy="3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97367</xdr:rowOff>
    </xdr:from>
    <xdr:to>
      <xdr:col>15</xdr:col>
      <xdr:colOff>50800</xdr:colOff>
      <xdr:row>57</xdr:row>
      <xdr:rowOff>169102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70017"/>
          <a:ext cx="889000" cy="7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110302</xdr:rowOff>
    </xdr:from>
    <xdr:to>
      <xdr:col>10</xdr:col>
      <xdr:colOff>114300</xdr:colOff>
      <xdr:row>57</xdr:row>
      <xdr:rowOff>169102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11502"/>
          <a:ext cx="889000" cy="23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14963</xdr:rowOff>
    </xdr:from>
    <xdr:to>
      <xdr:col>24</xdr:col>
      <xdr:colOff>114300</xdr:colOff>
      <xdr:row>57</xdr:row>
      <xdr:rowOff>116563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164840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6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78621</xdr:rowOff>
    </xdr:from>
    <xdr:to>
      <xdr:col>20</xdr:col>
      <xdr:colOff>38100</xdr:colOff>
      <xdr:row>58</xdr:row>
      <xdr:rowOff>8771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5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171348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4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46567</xdr:rowOff>
    </xdr:from>
    <xdr:to>
      <xdr:col>15</xdr:col>
      <xdr:colOff>101600</xdr:colOff>
      <xdr:row>57</xdr:row>
      <xdr:rowOff>148167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1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139294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1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118302</xdr:rowOff>
    </xdr:from>
    <xdr:to>
      <xdr:col>10</xdr:col>
      <xdr:colOff>165100</xdr:colOff>
      <xdr:row>58</xdr:row>
      <xdr:rowOff>48452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39579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8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59502</xdr:rowOff>
    </xdr:from>
    <xdr:to>
      <xdr:col>6</xdr:col>
      <xdr:colOff>38100</xdr:colOff>
      <xdr:row>56</xdr:row>
      <xdr:rowOff>161102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152229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5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115981</xdr:rowOff>
    </xdr:from>
    <xdr:to>
      <xdr:col>24</xdr:col>
      <xdr:colOff>62865</xdr:colOff>
      <xdr:row>77</xdr:row>
      <xdr:rowOff>59635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60381"/>
          <a:ext cx="1270" cy="800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63462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6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59635</xdr:rowOff>
    </xdr:from>
    <xdr:to>
      <xdr:col>24</xdr:col>
      <xdr:colOff>152400</xdr:colOff>
      <xdr:row>77</xdr:row>
      <xdr:rowOff>59635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6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62658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23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115981</xdr:rowOff>
    </xdr:from>
    <xdr:to>
      <xdr:col>24</xdr:col>
      <xdr:colOff>152400</xdr:colOff>
      <xdr:row>72</xdr:row>
      <xdr:rowOff>115981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6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59635</xdr:rowOff>
    </xdr:from>
    <xdr:to>
      <xdr:col>24</xdr:col>
      <xdr:colOff>63500</xdr:colOff>
      <xdr:row>77</xdr:row>
      <xdr:rowOff>135612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61285"/>
          <a:ext cx="838200" cy="7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125045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408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102168</xdr:rowOff>
    </xdr:from>
    <xdr:to>
      <xdr:col>24</xdr:col>
      <xdr:colOff>114300</xdr:colOff>
      <xdr:row>75</xdr:row>
      <xdr:rowOff>32318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135612</xdr:rowOff>
    </xdr:from>
    <xdr:to>
      <xdr:col>19</xdr:col>
      <xdr:colOff>177800</xdr:colOff>
      <xdr:row>77</xdr:row>
      <xdr:rowOff>154952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37262"/>
          <a:ext cx="8890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129453</xdr:rowOff>
    </xdr:from>
    <xdr:to>
      <xdr:col>20</xdr:col>
      <xdr:colOff>38100</xdr:colOff>
      <xdr:row>75</xdr:row>
      <xdr:rowOff>59603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76130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591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80159</xdr:rowOff>
    </xdr:from>
    <xdr:to>
      <xdr:col>15</xdr:col>
      <xdr:colOff>50800</xdr:colOff>
      <xdr:row>77</xdr:row>
      <xdr:rowOff>154952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81809"/>
          <a:ext cx="889000" cy="7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25984</xdr:rowOff>
    </xdr:from>
    <xdr:to>
      <xdr:col>15</xdr:col>
      <xdr:colOff>101600</xdr:colOff>
      <xdr:row>75</xdr:row>
      <xdr:rowOff>127584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144111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80159</xdr:rowOff>
    </xdr:from>
    <xdr:to>
      <xdr:col>10</xdr:col>
      <xdr:colOff>114300</xdr:colOff>
      <xdr:row>78</xdr:row>
      <xdr:rowOff>53042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81809"/>
          <a:ext cx="889000" cy="14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144198</xdr:rowOff>
    </xdr:from>
    <xdr:to>
      <xdr:col>10</xdr:col>
      <xdr:colOff>165100</xdr:colOff>
      <xdr:row>75</xdr:row>
      <xdr:rowOff>74348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90875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127364</xdr:rowOff>
    </xdr:from>
    <xdr:to>
      <xdr:col>6</xdr:col>
      <xdr:colOff>38100</xdr:colOff>
      <xdr:row>76</xdr:row>
      <xdr:rowOff>57514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74041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8835</xdr:rowOff>
    </xdr:from>
    <xdr:to>
      <xdr:col>24</xdr:col>
      <xdr:colOff>114300</xdr:colOff>
      <xdr:row>77</xdr:row>
      <xdr:rowOff>110435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1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95212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2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84812</xdr:rowOff>
    </xdr:from>
    <xdr:to>
      <xdr:col>20</xdr:col>
      <xdr:colOff>38100</xdr:colOff>
      <xdr:row>78</xdr:row>
      <xdr:rowOff>14962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8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6089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7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104152</xdr:rowOff>
    </xdr:from>
    <xdr:to>
      <xdr:col>15</xdr:col>
      <xdr:colOff>101600</xdr:colOff>
      <xdr:row>78</xdr:row>
      <xdr:rowOff>34302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25429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9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29359</xdr:rowOff>
    </xdr:from>
    <xdr:to>
      <xdr:col>10</xdr:col>
      <xdr:colOff>165100</xdr:colOff>
      <xdr:row>77</xdr:row>
      <xdr:rowOff>130959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3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122086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2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2242</xdr:rowOff>
    </xdr:from>
    <xdr:to>
      <xdr:col>6</xdr:col>
      <xdr:colOff>38100</xdr:colOff>
      <xdr:row>78</xdr:row>
      <xdr:rowOff>103842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94969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6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122205</xdr:rowOff>
    </xdr:from>
    <xdr:to>
      <xdr:col>24</xdr:col>
      <xdr:colOff>63500</xdr:colOff>
      <xdr:row>97</xdr:row>
      <xdr:rowOff>129680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52855"/>
          <a:ext cx="838200" cy="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122205</xdr:rowOff>
    </xdr:from>
    <xdr:to>
      <xdr:col>19</xdr:col>
      <xdr:colOff>177800</xdr:colOff>
      <xdr:row>97</xdr:row>
      <xdr:rowOff>137044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52855"/>
          <a:ext cx="889000" cy="1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136328</xdr:rowOff>
    </xdr:from>
    <xdr:to>
      <xdr:col>15</xdr:col>
      <xdr:colOff>50800</xdr:colOff>
      <xdr:row>97</xdr:row>
      <xdr:rowOff>137044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766978"/>
          <a:ext cx="889000" cy="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136328</xdr:rowOff>
    </xdr:from>
    <xdr:to>
      <xdr:col>10</xdr:col>
      <xdr:colOff>114300</xdr:colOff>
      <xdr:row>98</xdr:row>
      <xdr:rowOff>8358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66978"/>
          <a:ext cx="889000" cy="4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78880</xdr:rowOff>
    </xdr:from>
    <xdr:to>
      <xdr:col>24</xdr:col>
      <xdr:colOff>114300</xdr:colOff>
      <xdr:row>98</xdr:row>
      <xdr:rowOff>9030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57307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8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71405</xdr:rowOff>
    </xdr:from>
    <xdr:to>
      <xdr:col>20</xdr:col>
      <xdr:colOff>38100</xdr:colOff>
      <xdr:row>98</xdr:row>
      <xdr:rowOff>1555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0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164132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9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86244</xdr:rowOff>
    </xdr:from>
    <xdr:to>
      <xdr:col>15</xdr:col>
      <xdr:colOff>101600</xdr:colOff>
      <xdr:row>98</xdr:row>
      <xdr:rowOff>16394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1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7521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0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85528</xdr:rowOff>
    </xdr:from>
    <xdr:to>
      <xdr:col>10</xdr:col>
      <xdr:colOff>165100</xdr:colOff>
      <xdr:row>98</xdr:row>
      <xdr:rowOff>15678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6805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0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129008</xdr:rowOff>
    </xdr:from>
    <xdr:to>
      <xdr:col>6</xdr:col>
      <xdr:colOff>38100</xdr:colOff>
      <xdr:row>98</xdr:row>
      <xdr:rowOff>59158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50285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5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101981</xdr:rowOff>
    </xdr:from>
    <xdr:to>
      <xdr:col>55</xdr:col>
      <xdr:colOff>0</xdr:colOff>
      <xdr:row>38</xdr:row>
      <xdr:rowOff>101981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170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101295</xdr:rowOff>
    </xdr:from>
    <xdr:to>
      <xdr:col>50</xdr:col>
      <xdr:colOff>114300</xdr:colOff>
      <xdr:row>38</xdr:row>
      <xdr:rowOff>101981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1639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101295</xdr:rowOff>
    </xdr:from>
    <xdr:to>
      <xdr:col>45</xdr:col>
      <xdr:colOff>177800</xdr:colOff>
      <xdr:row>38</xdr:row>
      <xdr:rowOff>101295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163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101295</xdr:rowOff>
    </xdr:from>
    <xdr:to>
      <xdr:col>41</xdr:col>
      <xdr:colOff>50800</xdr:colOff>
      <xdr:row>38</xdr:row>
      <xdr:rowOff>101753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1639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51181</xdr:rowOff>
    </xdr:from>
    <xdr:to>
      <xdr:col>55</xdr:col>
      <xdr:colOff>50800</xdr:colOff>
      <xdr:row>38</xdr:row>
      <xdr:rowOff>152781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138650</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8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51181</xdr:rowOff>
    </xdr:from>
    <xdr:to>
      <xdr:col>50</xdr:col>
      <xdr:colOff>165100</xdr:colOff>
      <xdr:row>38</xdr:row>
      <xdr:rowOff>152781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143908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59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50495</xdr:rowOff>
    </xdr:from>
    <xdr:to>
      <xdr:col>46</xdr:col>
      <xdr:colOff>38100</xdr:colOff>
      <xdr:row>38</xdr:row>
      <xdr:rowOff>152095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143222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58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50495</xdr:rowOff>
    </xdr:from>
    <xdr:to>
      <xdr:col>41</xdr:col>
      <xdr:colOff>101600</xdr:colOff>
      <xdr:row>38</xdr:row>
      <xdr:rowOff>152095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143222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58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50953</xdr:rowOff>
    </xdr:from>
    <xdr:to>
      <xdr:col>36</xdr:col>
      <xdr:colOff>165100</xdr:colOff>
      <xdr:row>38</xdr:row>
      <xdr:rowOff>152553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143680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58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50740</xdr:rowOff>
    </xdr:from>
    <xdr:to>
      <xdr:col>55</xdr:col>
      <xdr:colOff>0</xdr:colOff>
      <xdr:row>57</xdr:row>
      <xdr:rowOff>133521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23390"/>
          <a:ext cx="838200" cy="8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3146</xdr:rowOff>
    </xdr:from>
    <xdr:to>
      <xdr:col>50</xdr:col>
      <xdr:colOff>114300</xdr:colOff>
      <xdr:row>57</xdr:row>
      <xdr:rowOff>50740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75796"/>
          <a:ext cx="889000" cy="4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3146</xdr:rowOff>
    </xdr:from>
    <xdr:to>
      <xdr:col>45</xdr:col>
      <xdr:colOff>177800</xdr:colOff>
      <xdr:row>57</xdr:row>
      <xdr:rowOff>95676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75796"/>
          <a:ext cx="889000" cy="9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27164</xdr:rowOff>
    </xdr:from>
    <xdr:to>
      <xdr:col>41</xdr:col>
      <xdr:colOff>50800</xdr:colOff>
      <xdr:row>57</xdr:row>
      <xdr:rowOff>95676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799814"/>
          <a:ext cx="889000" cy="6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82721</xdr:rowOff>
    </xdr:from>
    <xdr:to>
      <xdr:col>55</xdr:col>
      <xdr:colOff>50800</xdr:colOff>
      <xdr:row>58</xdr:row>
      <xdr:rowOff>12871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5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61148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3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171390</xdr:rowOff>
    </xdr:from>
    <xdr:to>
      <xdr:col>50</xdr:col>
      <xdr:colOff>165100</xdr:colOff>
      <xdr:row>57</xdr:row>
      <xdr:rowOff>101540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7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92667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86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123796</xdr:rowOff>
    </xdr:from>
    <xdr:to>
      <xdr:col>46</xdr:col>
      <xdr:colOff>38100</xdr:colOff>
      <xdr:row>57</xdr:row>
      <xdr:rowOff>53946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2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45073</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81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44876</xdr:rowOff>
    </xdr:from>
    <xdr:to>
      <xdr:col>41</xdr:col>
      <xdr:colOff>101600</xdr:colOff>
      <xdr:row>57</xdr:row>
      <xdr:rowOff>146476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1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137603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147814</xdr:rowOff>
    </xdr:from>
    <xdr:to>
      <xdr:col>36</xdr:col>
      <xdr:colOff>165100</xdr:colOff>
      <xdr:row>57</xdr:row>
      <xdr:rowOff>77964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4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69091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84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154738</xdr:rowOff>
    </xdr:from>
    <xdr:to>
      <xdr:col>55</xdr:col>
      <xdr:colOff>0</xdr:colOff>
      <xdr:row>78</xdr:row>
      <xdr:rowOff>39125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56388"/>
          <a:ext cx="838200" cy="5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46673</xdr:rowOff>
    </xdr:from>
    <xdr:to>
      <xdr:col>50</xdr:col>
      <xdr:colOff>114300</xdr:colOff>
      <xdr:row>77</xdr:row>
      <xdr:rowOff>154738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48323"/>
          <a:ext cx="889000" cy="10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46673</xdr:rowOff>
    </xdr:from>
    <xdr:to>
      <xdr:col>45</xdr:col>
      <xdr:colOff>177800</xdr:colOff>
      <xdr:row>78</xdr:row>
      <xdr:rowOff>2431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48323"/>
          <a:ext cx="889000" cy="12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134859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141401</xdr:rowOff>
    </xdr:from>
    <xdr:to>
      <xdr:col>41</xdr:col>
      <xdr:colOff>50800</xdr:colOff>
      <xdr:row>78</xdr:row>
      <xdr:rowOff>2431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343051"/>
          <a:ext cx="889000" cy="3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159775</xdr:rowOff>
    </xdr:from>
    <xdr:to>
      <xdr:col>55</xdr:col>
      <xdr:colOff>50800</xdr:colOff>
      <xdr:row>78</xdr:row>
      <xdr:rowOff>89925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74702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7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103938</xdr:rowOff>
    </xdr:from>
    <xdr:to>
      <xdr:col>50</xdr:col>
      <xdr:colOff>165100</xdr:colOff>
      <xdr:row>78</xdr:row>
      <xdr:rowOff>34088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25215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3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167323</xdr:rowOff>
    </xdr:from>
    <xdr:to>
      <xdr:col>46</xdr:col>
      <xdr:colOff>38100</xdr:colOff>
      <xdr:row>77</xdr:row>
      <xdr:rowOff>97473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114000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7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123081</xdr:rowOff>
    </xdr:from>
    <xdr:to>
      <xdr:col>41</xdr:col>
      <xdr:colOff>101600</xdr:colOff>
      <xdr:row>78</xdr:row>
      <xdr:rowOff>53231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2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44358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1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90601</xdr:rowOff>
    </xdr:from>
    <xdr:to>
      <xdr:col>36</xdr:col>
      <xdr:colOff>165100</xdr:colOff>
      <xdr:row>78</xdr:row>
      <xdr:rowOff>20751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9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11878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38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58575</xdr:rowOff>
    </xdr:from>
    <xdr:to>
      <xdr:col>55</xdr:col>
      <xdr:colOff>0</xdr:colOff>
      <xdr:row>95</xdr:row>
      <xdr:rowOff>71504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346325"/>
          <a:ext cx="838200" cy="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8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58575</xdr:rowOff>
    </xdr:from>
    <xdr:to>
      <xdr:col>50</xdr:col>
      <xdr:colOff>114300</xdr:colOff>
      <xdr:row>95</xdr:row>
      <xdr:rowOff>94785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346325"/>
          <a:ext cx="8890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8073</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4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94785</xdr:rowOff>
    </xdr:from>
    <xdr:to>
      <xdr:col>45</xdr:col>
      <xdr:colOff>177800</xdr:colOff>
      <xdr:row>95</xdr:row>
      <xdr:rowOff>97075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382535"/>
          <a:ext cx="889000" cy="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28584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97075</xdr:rowOff>
    </xdr:from>
    <xdr:to>
      <xdr:col>41</xdr:col>
      <xdr:colOff>50800</xdr:colOff>
      <xdr:row>96</xdr:row>
      <xdr:rowOff>63897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384825"/>
          <a:ext cx="889000" cy="13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20704</xdr:rowOff>
    </xdr:from>
    <xdr:to>
      <xdr:col>55</xdr:col>
      <xdr:colOff>50800</xdr:colOff>
      <xdr:row>95</xdr:row>
      <xdr:rowOff>122304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0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43581</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159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7775</xdr:rowOff>
    </xdr:from>
    <xdr:to>
      <xdr:col>50</xdr:col>
      <xdr:colOff>165100</xdr:colOff>
      <xdr:row>95</xdr:row>
      <xdr:rowOff>109375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29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125902</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07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43985</xdr:rowOff>
    </xdr:from>
    <xdr:to>
      <xdr:col>46</xdr:col>
      <xdr:colOff>38100</xdr:colOff>
      <xdr:row>95</xdr:row>
      <xdr:rowOff>145585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3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162112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0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46275</xdr:rowOff>
    </xdr:from>
    <xdr:to>
      <xdr:col>41</xdr:col>
      <xdr:colOff>101600</xdr:colOff>
      <xdr:row>95</xdr:row>
      <xdr:rowOff>147875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3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164402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10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13097</xdr:rowOff>
    </xdr:from>
    <xdr:to>
      <xdr:col>36</xdr:col>
      <xdr:colOff>165100</xdr:colOff>
      <xdr:row>96</xdr:row>
      <xdr:rowOff>114697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7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105824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56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114280</xdr:rowOff>
    </xdr:from>
    <xdr:to>
      <xdr:col>85</xdr:col>
      <xdr:colOff>127000</xdr:colOff>
      <xdr:row>37</xdr:row>
      <xdr:rowOff>128552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57930"/>
          <a:ext cx="838200" cy="1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122844</xdr:rowOff>
    </xdr:from>
    <xdr:to>
      <xdr:col>81</xdr:col>
      <xdr:colOff>50800</xdr:colOff>
      <xdr:row>37</xdr:row>
      <xdr:rowOff>128552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466494"/>
          <a:ext cx="889000" cy="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105722</xdr:rowOff>
    </xdr:from>
    <xdr:to>
      <xdr:col>76</xdr:col>
      <xdr:colOff>114300</xdr:colOff>
      <xdr:row>37</xdr:row>
      <xdr:rowOff>122844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449372"/>
          <a:ext cx="889000" cy="1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77559</xdr:rowOff>
    </xdr:from>
    <xdr:to>
      <xdr:col>71</xdr:col>
      <xdr:colOff>177800</xdr:colOff>
      <xdr:row>37</xdr:row>
      <xdr:rowOff>105722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421209"/>
          <a:ext cx="889000" cy="2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63480</xdr:rowOff>
    </xdr:from>
    <xdr:to>
      <xdr:col>85</xdr:col>
      <xdr:colOff>177800</xdr:colOff>
      <xdr:row>37</xdr:row>
      <xdr:rowOff>165080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0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149857</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2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77752</xdr:rowOff>
    </xdr:from>
    <xdr:to>
      <xdr:col>81</xdr:col>
      <xdr:colOff>101600</xdr:colOff>
      <xdr:row>38</xdr:row>
      <xdr:rowOff>7902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2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170479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72044</xdr:rowOff>
    </xdr:from>
    <xdr:to>
      <xdr:col>76</xdr:col>
      <xdr:colOff>165100</xdr:colOff>
      <xdr:row>38</xdr:row>
      <xdr:rowOff>2194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1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164771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0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54922</xdr:rowOff>
    </xdr:from>
    <xdr:to>
      <xdr:col>72</xdr:col>
      <xdr:colOff>38100</xdr:colOff>
      <xdr:row>37</xdr:row>
      <xdr:rowOff>156522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39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147649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9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26759</xdr:rowOff>
    </xdr:from>
    <xdr:to>
      <xdr:col>67</xdr:col>
      <xdr:colOff>101600</xdr:colOff>
      <xdr:row>37</xdr:row>
      <xdr:rowOff>128359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37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119486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6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122939</xdr:rowOff>
    </xdr:from>
    <xdr:to>
      <xdr:col>85</xdr:col>
      <xdr:colOff>127000</xdr:colOff>
      <xdr:row>55</xdr:row>
      <xdr:rowOff>67220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038339"/>
          <a:ext cx="838200" cy="45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157272</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415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17792</xdr:rowOff>
    </xdr:from>
    <xdr:to>
      <xdr:col>81</xdr:col>
      <xdr:colOff>50800</xdr:colOff>
      <xdr:row>55</xdr:row>
      <xdr:rowOff>67220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447542"/>
          <a:ext cx="889000" cy="4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153052</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5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17792</xdr:rowOff>
    </xdr:from>
    <xdr:to>
      <xdr:col>76</xdr:col>
      <xdr:colOff>114300</xdr:colOff>
      <xdr:row>56</xdr:row>
      <xdr:rowOff>70649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447542"/>
          <a:ext cx="889000" cy="22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165259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5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27791</xdr:rowOff>
    </xdr:from>
    <xdr:to>
      <xdr:col>71</xdr:col>
      <xdr:colOff>177800</xdr:colOff>
      <xdr:row>56</xdr:row>
      <xdr:rowOff>70649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628991"/>
          <a:ext cx="889000" cy="4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72139</xdr:rowOff>
    </xdr:from>
    <xdr:to>
      <xdr:col>85</xdr:col>
      <xdr:colOff>177800</xdr:colOff>
      <xdr:row>53</xdr:row>
      <xdr:rowOff>2289</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89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95016</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8838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16420</xdr:rowOff>
    </xdr:from>
    <xdr:to>
      <xdr:col>81</xdr:col>
      <xdr:colOff>101600</xdr:colOff>
      <xdr:row>55</xdr:row>
      <xdr:rowOff>118020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44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134547</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22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138442</xdr:rowOff>
    </xdr:from>
    <xdr:to>
      <xdr:col>76</xdr:col>
      <xdr:colOff>165100</xdr:colOff>
      <xdr:row>55</xdr:row>
      <xdr:rowOff>68592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39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85119</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17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19849</xdr:rowOff>
    </xdr:from>
    <xdr:to>
      <xdr:col>72</xdr:col>
      <xdr:colOff>38100</xdr:colOff>
      <xdr:row>56</xdr:row>
      <xdr:rowOff>121449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2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112576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71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148441</xdr:rowOff>
    </xdr:from>
    <xdr:to>
      <xdr:col>67</xdr:col>
      <xdr:colOff>101600</xdr:colOff>
      <xdr:row>56</xdr:row>
      <xdr:rowOff>78591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5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69718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67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78237</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594087"/>
          <a:ext cx="1269" cy="994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24914</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236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78237</xdr:rowOff>
    </xdr:from>
    <xdr:to>
      <xdr:col>86</xdr:col>
      <xdr:colOff>25400</xdr:colOff>
      <xdr:row>73</xdr:row>
      <xdr:rowOff>78237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59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52618</xdr:rowOff>
    </xdr:from>
    <xdr:to>
      <xdr:col>85</xdr:col>
      <xdr:colOff>127000</xdr:colOff>
      <xdr:row>79</xdr:row>
      <xdr:rowOff>39322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425718"/>
          <a:ext cx="838200" cy="15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94823</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6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71946</xdr:rowOff>
    </xdr:from>
    <xdr:to>
      <xdr:col>85</xdr:col>
      <xdr:colOff>177800</xdr:colOff>
      <xdr:row>79</xdr:row>
      <xdr:rowOff>2096</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4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53533</xdr:rowOff>
    </xdr:from>
    <xdr:to>
      <xdr:col>81</xdr:col>
      <xdr:colOff>50800</xdr:colOff>
      <xdr:row>78</xdr:row>
      <xdr:rowOff>52618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083733"/>
          <a:ext cx="889000" cy="34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40870</xdr:rowOff>
    </xdr:from>
    <xdr:to>
      <xdr:col>81</xdr:col>
      <xdr:colOff>101600</xdr:colOff>
      <xdr:row>78</xdr:row>
      <xdr:rowOff>142470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133597</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5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57793</xdr:rowOff>
    </xdr:from>
    <xdr:to>
      <xdr:col>76</xdr:col>
      <xdr:colOff>114300</xdr:colOff>
      <xdr:row>76</xdr:row>
      <xdr:rowOff>53533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2402193"/>
          <a:ext cx="889000" cy="68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53688</xdr:rowOff>
    </xdr:from>
    <xdr:to>
      <xdr:col>76</xdr:col>
      <xdr:colOff>165100</xdr:colOff>
      <xdr:row>78</xdr:row>
      <xdr:rowOff>155288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146415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112382</xdr:rowOff>
    </xdr:from>
    <xdr:to>
      <xdr:col>71</xdr:col>
      <xdr:colOff>177800</xdr:colOff>
      <xdr:row>72</xdr:row>
      <xdr:rowOff>57793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2285332"/>
          <a:ext cx="889000" cy="11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61125</xdr:rowOff>
    </xdr:from>
    <xdr:to>
      <xdr:col>72</xdr:col>
      <xdr:colOff>38100</xdr:colOff>
      <xdr:row>78</xdr:row>
      <xdr:rowOff>162725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153852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5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24870</xdr:rowOff>
    </xdr:from>
    <xdr:to>
      <xdr:col>67</xdr:col>
      <xdr:colOff>101600</xdr:colOff>
      <xdr:row>78</xdr:row>
      <xdr:rowOff>126470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117597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4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159972</xdr:rowOff>
    </xdr:from>
    <xdr:to>
      <xdr:col>85</xdr:col>
      <xdr:colOff>177800</xdr:colOff>
      <xdr:row>79</xdr:row>
      <xdr:rowOff>90122</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74899</xdr:rowOff>
    </xdr:from>
    <xdr:ext cx="378565"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47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1818</xdr:rowOff>
    </xdr:from>
    <xdr:to>
      <xdr:col>81</xdr:col>
      <xdr:colOff>101600</xdr:colOff>
      <xdr:row>78</xdr:row>
      <xdr:rowOff>103418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7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119945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15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2733</xdr:rowOff>
    </xdr:from>
    <xdr:to>
      <xdr:col>76</xdr:col>
      <xdr:colOff>165100</xdr:colOff>
      <xdr:row>76</xdr:row>
      <xdr:rowOff>104333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03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120860</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80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6993</xdr:rowOff>
    </xdr:from>
    <xdr:to>
      <xdr:col>72</xdr:col>
      <xdr:colOff>38100</xdr:colOff>
      <xdr:row>72</xdr:row>
      <xdr:rowOff>108593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235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125120</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03795" y="1212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61582</xdr:rowOff>
    </xdr:from>
    <xdr:to>
      <xdr:col>67</xdr:col>
      <xdr:colOff>101600</xdr:colOff>
      <xdr:row>71</xdr:row>
      <xdr:rowOff>163182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223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8259</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14795" y="1200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114540</xdr:rowOff>
    </xdr:from>
    <xdr:to>
      <xdr:col>85</xdr:col>
      <xdr:colOff>127000</xdr:colOff>
      <xdr:row>96</xdr:row>
      <xdr:rowOff>134190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573740"/>
          <a:ext cx="838200" cy="1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113325</xdr:rowOff>
    </xdr:from>
    <xdr:to>
      <xdr:col>81</xdr:col>
      <xdr:colOff>50800</xdr:colOff>
      <xdr:row>96</xdr:row>
      <xdr:rowOff>134190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572525"/>
          <a:ext cx="889000" cy="2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113325</xdr:rowOff>
    </xdr:from>
    <xdr:to>
      <xdr:col>76</xdr:col>
      <xdr:colOff>114300</xdr:colOff>
      <xdr:row>96</xdr:row>
      <xdr:rowOff>131310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572525"/>
          <a:ext cx="889000" cy="1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131310</xdr:rowOff>
    </xdr:from>
    <xdr:to>
      <xdr:col>71</xdr:col>
      <xdr:colOff>177800</xdr:colOff>
      <xdr:row>96</xdr:row>
      <xdr:rowOff>144652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590510"/>
          <a:ext cx="889000" cy="1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63740</xdr:rowOff>
    </xdr:from>
    <xdr:to>
      <xdr:col>85</xdr:col>
      <xdr:colOff>177800</xdr:colOff>
      <xdr:row>96</xdr:row>
      <xdr:rowOff>165340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5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42167</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0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83390</xdr:rowOff>
    </xdr:from>
    <xdr:to>
      <xdr:col>81</xdr:col>
      <xdr:colOff>101600</xdr:colOff>
      <xdr:row>97</xdr:row>
      <xdr:rowOff>13540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5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63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62525</xdr:rowOff>
    </xdr:from>
    <xdr:to>
      <xdr:col>76</xdr:col>
      <xdr:colOff>165100</xdr:colOff>
      <xdr:row>96</xdr:row>
      <xdr:rowOff>164125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52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155252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80510</xdr:rowOff>
    </xdr:from>
    <xdr:to>
      <xdr:col>72</xdr:col>
      <xdr:colOff>38100</xdr:colOff>
      <xdr:row>97</xdr:row>
      <xdr:rowOff>10660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53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1787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63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93852</xdr:rowOff>
    </xdr:from>
    <xdr:to>
      <xdr:col>67</xdr:col>
      <xdr:colOff>101600</xdr:colOff>
      <xdr:row>97</xdr:row>
      <xdr:rowOff>24002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55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15129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64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類似団体平均値と比較すると、土木費・教育費が上回っている状況である。</a:t>
          </a:r>
        </a:p>
        <a:p>
          <a:r>
            <a:rPr kumimoji="1" lang="ja-JP" altLang="en-US" sz="1300">
              <a:latin typeface="ＭＳ Ｐゴシック" panose="020B0600070205080204" pitchFamily="50" charset="-128"/>
              <a:ea typeface="ＭＳ Ｐゴシック" panose="020B0600070205080204" pitchFamily="50" charset="-128"/>
            </a:rPr>
            <a:t>　土木費については、村道の補修や改良に係る費用及び除雪費用が増加傾向にあり、教育費については、大型教育関係施設の建替による建設を行っている影響が大きく、大幅に増加している。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災害復旧事業費については令和元年の台風１９号による被害に係る災害復旧費が一段落していることもあり減少している。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上記以外の項目については、概ね類似団体と比較して低い状況で推移していることから、今後も引き続きコスト削減や事務の効率化に努めていく。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群馬県嬬恋村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財政調整基金については前年度決算余剰金と利子により</a:t>
          </a:r>
          <a:r>
            <a:rPr kumimoji="1" lang="en-US" altLang="ja-JP" sz="1400">
              <a:latin typeface="ＭＳ ゴシック" pitchFamily="49" charset="-128"/>
              <a:ea typeface="ＭＳ ゴシック" pitchFamily="49" charset="-128"/>
            </a:rPr>
            <a:t>309,430</a:t>
          </a:r>
          <a:r>
            <a:rPr kumimoji="1" lang="ja-JP" altLang="en-US" sz="1400">
              <a:latin typeface="ＭＳ ゴシック" pitchFamily="49" charset="-128"/>
              <a:ea typeface="ＭＳ ゴシック" pitchFamily="49" charset="-128"/>
            </a:rPr>
            <a:t>千円の積立を行った。標準財政規模に対する財政調整基金割合は前年度より</a:t>
          </a:r>
          <a:r>
            <a:rPr kumimoji="1" lang="en-US" altLang="ja-JP" sz="1400">
              <a:latin typeface="ＭＳ ゴシック" pitchFamily="49" charset="-128"/>
              <a:ea typeface="ＭＳ ゴシック" pitchFamily="49" charset="-128"/>
            </a:rPr>
            <a:t>5.76</a:t>
          </a:r>
          <a:r>
            <a:rPr kumimoji="1" lang="ja-JP" altLang="en-US" sz="1400">
              <a:latin typeface="ＭＳ ゴシック" pitchFamily="49" charset="-128"/>
              <a:ea typeface="ＭＳ ゴシック" pitchFamily="49" charset="-128"/>
            </a:rPr>
            <a:t>ポイント増加している。財政調整基金については一定額を確保出来るよう財源の確保と歳出抑制に努めていく。　</a:t>
          </a:r>
        </a:p>
        <a:p>
          <a:r>
            <a:rPr kumimoji="1" lang="ja-JP" altLang="en-US" sz="1400">
              <a:latin typeface="ＭＳ ゴシック" pitchFamily="49" charset="-128"/>
              <a:ea typeface="ＭＳ ゴシック" pitchFamily="49" charset="-128"/>
            </a:rPr>
            <a:t>　実質収支額は前年度から</a:t>
          </a:r>
          <a:r>
            <a:rPr kumimoji="1" lang="en-US" altLang="ja-JP" sz="1400">
              <a:latin typeface="ＭＳ ゴシック" pitchFamily="49" charset="-128"/>
              <a:ea typeface="ＭＳ ゴシック" pitchFamily="49" charset="-128"/>
            </a:rPr>
            <a:t>5.14</a:t>
          </a:r>
          <a:r>
            <a:rPr kumimoji="1" lang="ja-JP" altLang="en-US" sz="1400">
              <a:latin typeface="ＭＳ ゴシック" pitchFamily="49" charset="-128"/>
              <a:ea typeface="ＭＳ ゴシック" pitchFamily="49" charset="-128"/>
            </a:rPr>
            <a:t>ポイント減少となっている。継続的に黒字を確保するよう、計画的な財政運営に努める。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群馬県嬬恋村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一般会計、特別会計、企業会計において、実質収支額及び資金余剰額は黒字のため連結赤字額は生じていない。</a:t>
          </a:r>
        </a:p>
        <a:p>
          <a:r>
            <a:rPr kumimoji="1" lang="ja-JP" altLang="en-US" sz="1400">
              <a:latin typeface="ＭＳ ゴシック" pitchFamily="49" charset="-128"/>
              <a:ea typeface="ＭＳ ゴシック" pitchFamily="49" charset="-128"/>
            </a:rPr>
            <a:t>　今後の社会保障費の増加、インフラ整備における公共投資の必要性を勘案しながら、様々な事業展開と事業の効率化、省力化を高め適切な受益者負担となるよう健全財政を推進していく必要がある。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9326358</v>
      </c>
      <c r="BO4" s="449"/>
      <c r="BP4" s="449"/>
      <c r="BQ4" s="449"/>
      <c r="BR4" s="449"/>
      <c r="BS4" s="449"/>
      <c r="BT4" s="449"/>
      <c r="BU4" s="450"/>
      <c r="BV4" s="448">
        <v>8679971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8.3000000000000007</v>
      </c>
      <c r="CU4" s="589"/>
      <c r="CV4" s="589"/>
      <c r="CW4" s="589"/>
      <c r="CX4" s="589"/>
      <c r="CY4" s="589"/>
      <c r="CZ4" s="589"/>
      <c r="DA4" s="590"/>
      <c r="DB4" s="588">
        <v>13.4</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8725991</v>
      </c>
      <c r="BO5" s="420"/>
      <c r="BP5" s="420"/>
      <c r="BQ5" s="420"/>
      <c r="BR5" s="420"/>
      <c r="BS5" s="420"/>
      <c r="BT5" s="420"/>
      <c r="BU5" s="421"/>
      <c r="BV5" s="419">
        <v>7878742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v>
      </c>
      <c r="CU5" s="417"/>
      <c r="CV5" s="417"/>
      <c r="CW5" s="417"/>
      <c r="CX5" s="417"/>
      <c r="CY5" s="417"/>
      <c r="CZ5" s="417"/>
      <c r="DA5" s="418"/>
      <c r="DB5" s="416">
        <v>90</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600367</v>
      </c>
      <c r="BO6" s="420"/>
      <c r="BP6" s="420"/>
      <c r="BQ6" s="420"/>
      <c r="BR6" s="420"/>
      <c r="BS6" s="420"/>
      <c r="BT6" s="420"/>
      <c r="BU6" s="421"/>
      <c r="BV6" s="419">
        <v>801229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91.2</v>
      </c>
      <c r="CU6" s="563"/>
      <c r="CV6" s="563"/>
      <c r="CW6" s="563"/>
      <c r="CX6" s="563"/>
      <c r="CY6" s="563"/>
      <c r="CZ6" s="563"/>
      <c r="DA6" s="564"/>
      <c r="DB6" s="562">
        <v>90.5</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205506</v>
      </c>
      <c r="BO7" s="420"/>
      <c r="BP7" s="420"/>
      <c r="BQ7" s="420"/>
      <c r="BR7" s="420"/>
      <c r="BS7" s="420"/>
      <c r="BT7" s="420"/>
      <c r="BU7" s="421"/>
      <c r="BV7" s="419">
        <v>183326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4748901</v>
      </c>
      <c r="CU7" s="420"/>
      <c r="CV7" s="420"/>
      <c r="CW7" s="420"/>
      <c r="CX7" s="420"/>
      <c r="CY7" s="420"/>
      <c r="CZ7" s="420"/>
      <c r="DA7" s="421"/>
      <c r="DB7" s="419">
        <v>4594255</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394861</v>
      </c>
      <c r="BO8" s="420"/>
      <c r="BP8" s="420"/>
      <c r="BQ8" s="420"/>
      <c r="BR8" s="420"/>
      <c r="BS8" s="420"/>
      <c r="BT8" s="420"/>
      <c r="BU8" s="421"/>
      <c r="BV8" s="419">
        <v>617903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0.42</v>
      </c>
      <c r="CU8" s="523"/>
      <c r="CV8" s="523"/>
      <c r="CW8" s="523"/>
      <c r="CX8" s="523"/>
      <c r="CY8" s="523"/>
      <c r="CZ8" s="523"/>
      <c r="DA8" s="524"/>
      <c r="DB8" s="522">
        <v>0.42</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8850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-223042</v>
      </c>
      <c r="BO9" s="420"/>
      <c r="BP9" s="420"/>
      <c r="BQ9" s="420"/>
      <c r="BR9" s="420"/>
      <c r="BS9" s="420"/>
      <c r="BT9" s="420"/>
      <c r="BU9" s="421"/>
      <c r="BV9" s="419">
        <v>606901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11.9</v>
      </c>
      <c r="CU9" s="417"/>
      <c r="CV9" s="417"/>
      <c r="CW9" s="417"/>
      <c r="CX9" s="417"/>
      <c r="CY9" s="417"/>
      <c r="CZ9" s="417"/>
      <c r="DA9" s="418"/>
      <c r="DB9" s="416">
        <v>11.5</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9780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309430</v>
      </c>
      <c r="BO10" s="420"/>
      <c r="BP10" s="420"/>
      <c r="BQ10" s="420"/>
      <c r="BR10" s="420"/>
      <c r="BS10" s="420"/>
      <c r="BT10" s="420"/>
      <c r="BU10" s="421"/>
      <c r="BV10" s="419">
        <v>5777</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9073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675000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8710</v>
      </c>
      <c r="S13" s="507"/>
      <c r="T13" s="507"/>
      <c r="U13" s="507"/>
      <c r="V13" s="508"/>
      <c r="W13" s="509" t="s">
        <v>131</v>
      </c>
      <c r="X13" s="405"/>
      <c r="Y13" s="405"/>
      <c r="Z13" s="405"/>
      <c r="AA13" s="405"/>
      <c r="AB13" s="406"/>
      <c r="AC13" s="372">
        <v>1627</v>
      </c>
      <c r="AD13" s="373"/>
      <c r="AE13" s="373"/>
      <c r="AF13" s="373"/>
      <c r="AG13" s="374"/>
      <c r="AH13" s="372">
        <v>1880</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86388</v>
      </c>
      <c r="BO13" s="420"/>
      <c r="BP13" s="420"/>
      <c r="BQ13" s="420"/>
      <c r="BR13" s="420"/>
      <c r="BS13" s="420"/>
      <c r="BT13" s="420"/>
      <c r="BU13" s="421"/>
      <c r="BV13" s="419">
        <v>-62322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10.5</v>
      </c>
      <c r="CU13" s="417"/>
      <c r="CV13" s="417"/>
      <c r="CW13" s="417"/>
      <c r="CX13" s="417"/>
      <c r="CY13" s="417"/>
      <c r="CZ13" s="417"/>
      <c r="DA13" s="418"/>
      <c r="DB13" s="416">
        <v>10.7</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9117</v>
      </c>
      <c r="S14" s="507"/>
      <c r="T14" s="507"/>
      <c r="U14" s="507"/>
      <c r="V14" s="508"/>
      <c r="W14" s="510"/>
      <c r="X14" s="408"/>
      <c r="Y14" s="408"/>
      <c r="Z14" s="408"/>
      <c r="AA14" s="408"/>
      <c r="AB14" s="409"/>
      <c r="AC14" s="499">
        <v>32.5</v>
      </c>
      <c r="AD14" s="500"/>
      <c r="AE14" s="500"/>
      <c r="AF14" s="500"/>
      <c r="AG14" s="501"/>
      <c r="AH14" s="499">
        <v>33.1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8828</v>
      </c>
      <c r="S15" s="507"/>
      <c r="T15" s="507"/>
      <c r="U15" s="507"/>
      <c r="V15" s="508"/>
      <c r="W15" s="509" t="s">
        <v>137</v>
      </c>
      <c r="X15" s="405"/>
      <c r="Y15" s="405"/>
      <c r="Z15" s="405"/>
      <c r="AA15" s="405"/>
      <c r="AB15" s="406"/>
      <c r="AC15" s="372">
        <v>543</v>
      </c>
      <c r="AD15" s="373"/>
      <c r="AE15" s="373"/>
      <c r="AF15" s="373"/>
      <c r="AG15" s="374"/>
      <c r="AH15" s="372">
        <v>578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1737659</v>
      </c>
      <c r="BO15" s="449"/>
      <c r="BP15" s="449"/>
      <c r="BQ15" s="449"/>
      <c r="BR15" s="449"/>
      <c r="BS15" s="449"/>
      <c r="BT15" s="449"/>
      <c r="BU15" s="450"/>
      <c r="BV15" s="448">
        <v>1717207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10.8</v>
      </c>
      <c r="AD16" s="500"/>
      <c r="AE16" s="500"/>
      <c r="AF16" s="500"/>
      <c r="AG16" s="501"/>
      <c r="AH16" s="499">
        <v>10.199999999999999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4282877</v>
      </c>
      <c r="BO16" s="420"/>
      <c r="BP16" s="420"/>
      <c r="BQ16" s="420"/>
      <c r="BR16" s="420"/>
      <c r="BS16" s="420"/>
      <c r="BT16" s="420"/>
      <c r="BU16" s="421"/>
      <c r="BV16" s="419">
        <v>4112272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2842</v>
      </c>
      <c r="AD17" s="373"/>
      <c r="AE17" s="373"/>
      <c r="AF17" s="373"/>
      <c r="AG17" s="374"/>
      <c r="AH17" s="372">
        <v>3227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2193031</v>
      </c>
      <c r="BO17" s="420"/>
      <c r="BP17" s="420"/>
      <c r="BQ17" s="420"/>
      <c r="BR17" s="420"/>
      <c r="BS17" s="420"/>
      <c r="BT17" s="420"/>
      <c r="BU17" s="421"/>
      <c r="BV17" s="419">
        <v>2169414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337.58</v>
      </c>
      <c r="M18" s="472"/>
      <c r="N18" s="472"/>
      <c r="O18" s="472"/>
      <c r="P18" s="472"/>
      <c r="Q18" s="472"/>
      <c r="R18" s="473"/>
      <c r="S18" s="473"/>
      <c r="T18" s="473"/>
      <c r="U18" s="473"/>
      <c r="V18" s="474"/>
      <c r="W18" s="490"/>
      <c r="X18" s="491"/>
      <c r="Y18" s="491"/>
      <c r="Z18" s="491"/>
      <c r="AA18" s="491"/>
      <c r="AB18" s="515"/>
      <c r="AC18" s="389">
        <v>56.7</v>
      </c>
      <c r="AD18" s="390"/>
      <c r="AE18" s="390"/>
      <c r="AF18" s="390"/>
      <c r="AG18" s="475"/>
      <c r="AH18" s="389">
        <v>56.8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4518485</v>
      </c>
      <c r="BO18" s="420"/>
      <c r="BP18" s="420"/>
      <c r="BQ18" s="420"/>
      <c r="BR18" s="420"/>
      <c r="BS18" s="420"/>
      <c r="BT18" s="420"/>
      <c r="BU18" s="421"/>
      <c r="BV18" s="419">
        <v>4298207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6135613</v>
      </c>
      <c r="BO19" s="420"/>
      <c r="BP19" s="420"/>
      <c r="BQ19" s="420"/>
      <c r="BR19" s="420"/>
      <c r="BS19" s="420"/>
      <c r="BT19" s="420"/>
      <c r="BU19" s="421"/>
      <c r="BV19" s="419">
        <v>6045431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3532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6800394</v>
      </c>
      <c r="BO22" s="449"/>
      <c r="BP22" s="449"/>
      <c r="BQ22" s="449"/>
      <c r="BR22" s="449"/>
      <c r="BS22" s="449"/>
      <c r="BT22" s="449"/>
      <c r="BU22" s="450"/>
      <c r="BV22" s="448">
        <v>6210709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6479653</v>
      </c>
      <c r="BO23" s="420"/>
      <c r="BP23" s="420"/>
      <c r="BQ23" s="420"/>
      <c r="BR23" s="420"/>
      <c r="BS23" s="420"/>
      <c r="BT23" s="420"/>
      <c r="BU23" s="421"/>
      <c r="BV23" s="419">
        <v>5844273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3550</v>
      </c>
      <c r="R24" s="373"/>
      <c r="S24" s="373"/>
      <c r="T24" s="373"/>
      <c r="U24" s="373"/>
      <c r="V24" s="374"/>
      <c r="W24" s="462"/>
      <c r="X24" s="399"/>
      <c r="Y24" s="400"/>
      <c r="Z24" s="375" t="s">
        <v>162</v>
      </c>
      <c r="AA24" s="376"/>
      <c r="AB24" s="376"/>
      <c r="AC24" s="376"/>
      <c r="AD24" s="376"/>
      <c r="AE24" s="376"/>
      <c r="AF24" s="376"/>
      <c r="AG24" s="377"/>
      <c r="AH24" s="372">
        <v>104</v>
      </c>
      <c r="AI24" s="373"/>
      <c r="AJ24" s="373"/>
      <c r="AK24" s="373"/>
      <c r="AL24" s="374"/>
      <c r="AM24" s="372">
        <v>316160</v>
      </c>
      <c r="AN24" s="373"/>
      <c r="AO24" s="373"/>
      <c r="AP24" s="373"/>
      <c r="AQ24" s="373"/>
      <c r="AR24" s="374"/>
      <c r="AS24" s="372">
        <v>3040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4515305</v>
      </c>
      <c r="BO24" s="420"/>
      <c r="BP24" s="420"/>
      <c r="BQ24" s="420"/>
      <c r="BR24" s="420"/>
      <c r="BS24" s="420"/>
      <c r="BT24" s="420"/>
      <c r="BU24" s="421"/>
      <c r="BV24" s="419">
        <v>3679861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5820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2300</v>
      </c>
      <c r="BO25" s="449"/>
      <c r="BP25" s="449"/>
      <c r="BQ25" s="449"/>
      <c r="BR25" s="449"/>
      <c r="BS25" s="449"/>
      <c r="BT25" s="449"/>
      <c r="BU25" s="450"/>
      <c r="BV25" s="448">
        <v>3620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5460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2850</v>
      </c>
      <c r="R27" s="373"/>
      <c r="S27" s="373"/>
      <c r="T27" s="373"/>
      <c r="U27" s="373"/>
      <c r="V27" s="374"/>
      <c r="W27" s="462"/>
      <c r="X27" s="399"/>
      <c r="Y27" s="400"/>
      <c r="Z27" s="375" t="s">
        <v>171</v>
      </c>
      <c r="AA27" s="376"/>
      <c r="AB27" s="376"/>
      <c r="AC27" s="376"/>
      <c r="AD27" s="376"/>
      <c r="AE27" s="376"/>
      <c r="AF27" s="376"/>
      <c r="AG27" s="377"/>
      <c r="AH27" s="372">
        <v>15</v>
      </c>
      <c r="AI27" s="373"/>
      <c r="AJ27" s="373"/>
      <c r="AK27" s="373"/>
      <c r="AL27" s="374"/>
      <c r="AM27" s="372">
        <v>41865</v>
      </c>
      <c r="AN27" s="373"/>
      <c r="AO27" s="373"/>
      <c r="AP27" s="373"/>
      <c r="AQ27" s="373"/>
      <c r="AR27" s="374"/>
      <c r="AS27" s="372">
        <v>2791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2300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1379088</v>
      </c>
      <c r="BO28" s="449"/>
      <c r="BP28" s="449"/>
      <c r="BQ28" s="449"/>
      <c r="BR28" s="449"/>
      <c r="BS28" s="449"/>
      <c r="BT28" s="449"/>
      <c r="BU28" s="450"/>
      <c r="BV28" s="448">
        <v>1069658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10</v>
      </c>
      <c r="M29" s="373"/>
      <c r="N29" s="373"/>
      <c r="O29" s="373"/>
      <c r="P29" s="374"/>
      <c r="Q29" s="372">
        <v>2100</v>
      </c>
      <c r="R29" s="373"/>
      <c r="S29" s="373"/>
      <c r="T29" s="373"/>
      <c r="U29" s="373"/>
      <c r="V29" s="374"/>
      <c r="W29" s="463"/>
      <c r="X29" s="464"/>
      <c r="Y29" s="465"/>
      <c r="Z29" s="375" t="s">
        <v>177</v>
      </c>
      <c r="AA29" s="376"/>
      <c r="AB29" s="376"/>
      <c r="AC29" s="376"/>
      <c r="AD29" s="376"/>
      <c r="AE29" s="376"/>
      <c r="AF29" s="376"/>
      <c r="AG29" s="377"/>
      <c r="AH29" s="372">
        <v>119</v>
      </c>
      <c r="AI29" s="373"/>
      <c r="AJ29" s="373"/>
      <c r="AK29" s="373"/>
      <c r="AL29" s="374"/>
      <c r="AM29" s="372">
        <v>358025</v>
      </c>
      <c r="AN29" s="373"/>
      <c r="AO29" s="373"/>
      <c r="AP29" s="373"/>
      <c r="AQ29" s="373"/>
      <c r="AR29" s="374"/>
      <c r="AS29" s="372">
        <v>3009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7974</v>
      </c>
      <c r="BO29" s="420"/>
      <c r="BP29" s="420"/>
      <c r="BQ29" s="420"/>
      <c r="BR29" s="420"/>
      <c r="BS29" s="420"/>
      <c r="BT29" s="420"/>
      <c r="BU29" s="421"/>
      <c r="BV29" s="419">
        <v>7970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1924112</v>
      </c>
      <c r="BO30" s="454"/>
      <c r="BP30" s="454"/>
      <c r="BQ30" s="454"/>
      <c r="BR30" s="454"/>
      <c r="BS30" s="454"/>
      <c r="BT30" s="454"/>
      <c r="BU30" s="455"/>
      <c r="BV30" s="453">
        <v>2026450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上水道事業会計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吾妻広域町村圏振興整備組合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国民健康保険特別会計（直営診療施設勘定）</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簡易水道事業会計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吾妻広域町村圏振興整備組合（病院事業会計）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介護保険特別会計（介護事業勘定）</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西吾妻衛生施設組合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西吾妻環境衛生施設組合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群馬県後期高齢者医療広域連合（一般会計）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群馬県後期高齢者医療広域連合（事業会計）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群馬県市町村総合事務組合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群馬県市町村会館管理組合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西吾妻福祉病院組合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18</v>
      </c>
      <c r="BX43" s="367"/>
      <c r="BY43" s="368" t="str">
        <f>IF('各会計、関係団体の財政状況及び健全化判断比率'!B77="","",'各会計、関係団体の財政状況及び健全化判断比率'!B77)</f>
        <v>吾妻環境施設組合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gNhxqDKCRbpC61C/TKoAS6mki7ifh1jCvwYkD+qdWhSc7qGVxlFYgOWrS+D+hSIW3xrdOJTkwUcti4UAyL7hBg==" saltValue="042867M5W5kU9A0/T6RvN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535</v>
      </c>
      <c r="D34" s="1151"/>
      <c r="E34" s="1152"/>
      <c r="F34" s="32">
        <v>13.48</v>
      </c>
      <c r="G34" s="33">
        <v>12.25</v>
      </c>
      <c r="H34" s="33">
        <v>12.67</v>
      </c>
      <c r="I34" s="33">
        <v>13.86</v>
      </c>
      <c r="J34" s="34">
        <v>8.5500000000000007</v>
      </c>
      <c r="K34" s="22"/>
      <c r="L34" s="22"/>
      <c r="M34" s="22"/>
      <c r="N34" s="22"/>
      <c r="O34" s="22"/>
      <c r="P34" s="22"/>
    </row>
    <row r="35" spans="1:16" ht="39" customHeight="1" x14ac:dyDescent="0.2">
      <c r="A35" s="22"/>
      <c r="B35" s="35"/>
      <c r="C35" s="1145" t="s">
        <v>536</v>
      </c>
      <c r="D35" s="1146"/>
      <c r="E35" s="1147"/>
      <c r="F35" s="36">
        <v>0.32</v>
      </c>
      <c r="G35" s="37">
        <v>6.13</v>
      </c>
      <c r="H35" s="37">
        <v>0.23</v>
      </c>
      <c r="I35" s="37">
        <v>13.44</v>
      </c>
      <c r="J35" s="38">
        <v>8.31</v>
      </c>
      <c r="K35" s="22"/>
      <c r="L35" s="22"/>
      <c r="M35" s="22"/>
      <c r="N35" s="22"/>
      <c r="O35" s="22"/>
      <c r="P35" s="22"/>
    </row>
    <row r="36" spans="1:16" ht="39" customHeight="1" x14ac:dyDescent="0.2">
      <c r="A36" s="22"/>
      <c r="B36" s="35"/>
      <c r="C36" s="1145" t="s">
        <v>537</v>
      </c>
      <c r="D36" s="1146"/>
      <c r="E36" s="1147"/>
      <c r="F36" s="36">
        <v>1.95</v>
      </c>
      <c r="G36" s="37">
        <v>2.34</v>
      </c>
      <c r="H36" s="37">
        <v>2.44</v>
      </c>
      <c r="I36" s="37">
        <v>2.02</v>
      </c>
      <c r="J36" s="38">
        <v>2.19</v>
      </c>
      <c r="K36" s="22"/>
      <c r="L36" s="22"/>
      <c r="M36" s="22"/>
      <c r="N36" s="22"/>
      <c r="O36" s="22"/>
      <c r="P36" s="22"/>
    </row>
    <row r="37" spans="1:16" ht="39" customHeight="1" x14ac:dyDescent="0.2">
      <c r="A37" s="22"/>
      <c r="B37" s="35"/>
      <c r="C37" s="1145" t="s">
        <v>538</v>
      </c>
      <c r="D37" s="1146"/>
      <c r="E37" s="1147"/>
      <c r="F37" s="36" t="s">
        <v>489</v>
      </c>
      <c r="G37" s="37" t="s">
        <v>489</v>
      </c>
      <c r="H37" s="37" t="s">
        <v>489</v>
      </c>
      <c r="I37" s="37" t="s">
        <v>489</v>
      </c>
      <c r="J37" s="38">
        <v>1.05</v>
      </c>
      <c r="K37" s="22"/>
      <c r="L37" s="22"/>
      <c r="M37" s="22"/>
      <c r="N37" s="22"/>
      <c r="O37" s="22"/>
      <c r="P37" s="22"/>
    </row>
    <row r="38" spans="1:16" ht="39" customHeight="1" x14ac:dyDescent="0.2">
      <c r="A38" s="22"/>
      <c r="B38" s="35"/>
      <c r="C38" s="1145" t="s">
        <v>539</v>
      </c>
      <c r="D38" s="1146"/>
      <c r="E38" s="1147"/>
      <c r="F38" s="36" t="s">
        <v>489</v>
      </c>
      <c r="G38" s="37" t="s">
        <v>489</v>
      </c>
      <c r="H38" s="37" t="s">
        <v>489</v>
      </c>
      <c r="I38" s="37" t="s">
        <v>489</v>
      </c>
      <c r="J38" s="38">
        <v>0.87</v>
      </c>
      <c r="K38" s="22"/>
      <c r="L38" s="22"/>
      <c r="M38" s="22"/>
      <c r="N38" s="22"/>
      <c r="O38" s="22"/>
      <c r="P38" s="22"/>
    </row>
    <row r="39" spans="1:16" ht="39" customHeight="1" x14ac:dyDescent="0.2">
      <c r="A39" s="22"/>
      <c r="B39" s="35"/>
      <c r="C39" s="1145" t="s">
        <v>540</v>
      </c>
      <c r="D39" s="1146"/>
      <c r="E39" s="1147"/>
      <c r="F39" s="36">
        <v>1.58</v>
      </c>
      <c r="G39" s="37">
        <v>2.52</v>
      </c>
      <c r="H39" s="37">
        <v>1.1499999999999999</v>
      </c>
      <c r="I39" s="37">
        <v>1.85</v>
      </c>
      <c r="J39" s="38">
        <v>0.71</v>
      </c>
      <c r="K39" s="22"/>
      <c r="L39" s="22"/>
      <c r="M39" s="22"/>
      <c r="N39" s="22"/>
      <c r="O39" s="22"/>
      <c r="P39" s="22"/>
    </row>
    <row r="40" spans="1:16" ht="39" customHeight="1" x14ac:dyDescent="0.2">
      <c r="A40" s="22"/>
      <c r="B40" s="35"/>
      <c r="C40" s="1145" t="s">
        <v>541</v>
      </c>
      <c r="D40" s="1146"/>
      <c r="E40" s="1147"/>
      <c r="F40" s="36">
        <v>0</v>
      </c>
      <c r="G40" s="37">
        <v>0</v>
      </c>
      <c r="H40" s="37">
        <v>0</v>
      </c>
      <c r="I40" s="37">
        <v>0</v>
      </c>
      <c r="J40" s="38">
        <v>0</v>
      </c>
      <c r="K40" s="22"/>
      <c r="L40" s="22"/>
      <c r="M40" s="22"/>
      <c r="N40" s="22"/>
      <c r="O40" s="22"/>
      <c r="P40" s="22"/>
    </row>
    <row r="41" spans="1:16" ht="39" customHeight="1" x14ac:dyDescent="0.2">
      <c r="A41" s="22"/>
      <c r="B41" s="35"/>
      <c r="C41" s="1145" t="s">
        <v>542</v>
      </c>
      <c r="D41" s="1146"/>
      <c r="E41" s="1147"/>
      <c r="F41" s="36">
        <v>0</v>
      </c>
      <c r="G41" s="37">
        <v>0</v>
      </c>
      <c r="H41" s="37">
        <v>0</v>
      </c>
      <c r="I41" s="37">
        <v>0</v>
      </c>
      <c r="J41" s="38">
        <v>0</v>
      </c>
      <c r="K41" s="22"/>
      <c r="L41" s="22"/>
      <c r="M41" s="22"/>
      <c r="N41" s="22"/>
      <c r="O41" s="22"/>
      <c r="P41" s="22"/>
    </row>
    <row r="42" spans="1:16" ht="39" customHeight="1" x14ac:dyDescent="0.2">
      <c r="A42" s="22"/>
      <c r="B42" s="39"/>
      <c r="C42" s="1145" t="s">
        <v>543</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544</v>
      </c>
      <c r="D43" s="1149"/>
      <c r="E43" s="1150"/>
      <c r="F43" s="41">
        <v>0.77</v>
      </c>
      <c r="G43" s="42">
        <v>0.35</v>
      </c>
      <c r="H43" s="42">
        <v>0.99</v>
      </c>
      <c r="I43" s="42">
        <v>2.35</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LdVDKkt1b2sksRj90NHb55ZM64ra9R4waO6+bMLocaYVZTip5nzs2rRVIq0DQjB8pOK4bswteR8ihvo2vUN9w==" saltValue="nvT6N0Rand11ehM1Nsd8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696</v>
      </c>
      <c r="L45" s="60">
        <v>714</v>
      </c>
      <c r="M45" s="60">
        <v>741</v>
      </c>
      <c r="N45" s="60">
        <v>695</v>
      </c>
      <c r="O45" s="61">
        <v>730</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2">
      <c r="A48" s="48"/>
      <c r="B48" s="1178"/>
      <c r="C48" s="1179"/>
      <c r="D48" s="62"/>
      <c r="E48" s="1155" t="s">
        <v>13</v>
      </c>
      <c r="F48" s="1155"/>
      <c r="G48" s="1155"/>
      <c r="H48" s="1155"/>
      <c r="I48" s="1155"/>
      <c r="J48" s="1156"/>
      <c r="K48" s="63">
        <v>325</v>
      </c>
      <c r="L48" s="64">
        <v>341</v>
      </c>
      <c r="M48" s="64">
        <v>343</v>
      </c>
      <c r="N48" s="64">
        <v>314</v>
      </c>
      <c r="O48" s="65">
        <v>272</v>
      </c>
      <c r="P48" s="48"/>
      <c r="Q48" s="48"/>
      <c r="R48" s="48"/>
      <c r="S48" s="48"/>
      <c r="T48" s="48"/>
      <c r="U48" s="48"/>
    </row>
    <row r="49" spans="1:21" ht="30.75" customHeight="1" x14ac:dyDescent="0.2">
      <c r="A49" s="48"/>
      <c r="B49" s="1178"/>
      <c r="C49" s="1179"/>
      <c r="D49" s="62"/>
      <c r="E49" s="1155" t="s">
        <v>14</v>
      </c>
      <c r="F49" s="1155"/>
      <c r="G49" s="1155"/>
      <c r="H49" s="1155"/>
      <c r="I49" s="1155"/>
      <c r="J49" s="1156"/>
      <c r="K49" s="63">
        <v>73</v>
      </c>
      <c r="L49" s="64">
        <v>81</v>
      </c>
      <c r="M49" s="64">
        <v>71</v>
      </c>
      <c r="N49" s="64">
        <v>83</v>
      </c>
      <c r="O49" s="65">
        <v>82</v>
      </c>
      <c r="P49" s="48"/>
      <c r="Q49" s="48"/>
      <c r="R49" s="48"/>
      <c r="S49" s="48"/>
      <c r="T49" s="48"/>
      <c r="U49" s="48"/>
    </row>
    <row r="50" spans="1:21" ht="30.75" customHeight="1" x14ac:dyDescent="0.2">
      <c r="A50" s="48"/>
      <c r="B50" s="1178"/>
      <c r="C50" s="1179"/>
      <c r="D50" s="62"/>
      <c r="E50" s="1155" t="s">
        <v>15</v>
      </c>
      <c r="F50" s="1155"/>
      <c r="G50" s="1155"/>
      <c r="H50" s="1155"/>
      <c r="I50" s="1155"/>
      <c r="J50" s="1156"/>
      <c r="K50" s="63">
        <v>1</v>
      </c>
      <c r="L50" s="64">
        <v>1</v>
      </c>
      <c r="M50" s="64">
        <v>1</v>
      </c>
      <c r="N50" s="64">
        <v>1</v>
      </c>
      <c r="O50" s="65">
        <v>1</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737</v>
      </c>
      <c r="L52" s="64">
        <v>714</v>
      </c>
      <c r="M52" s="64">
        <v>701</v>
      </c>
      <c r="N52" s="64">
        <v>686</v>
      </c>
      <c r="O52" s="65">
        <v>681</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358</v>
      </c>
      <c r="L53" s="69">
        <v>423</v>
      </c>
      <c r="M53" s="69">
        <v>455</v>
      </c>
      <c r="N53" s="69">
        <v>407</v>
      </c>
      <c r="O53" s="70">
        <v>404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vO6dgTittcJeitrqNs4078ROhNCRY+knT5R1LMXLD39j7+xakNe7R/GedhmqB4hUieUPD7o3nNe0X6iUikLdw==" saltValue="JGlH6afu6LA3Tx8AiecBe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6" t="s">
        <v>30</v>
      </c>
      <c r="C41" s="1197"/>
      <c r="D41" s="105"/>
      <c r="E41" s="1198" t="s">
        <v>31</v>
      </c>
      <c r="F41" s="1198"/>
      <c r="G41" s="1198"/>
      <c r="H41" s="1199"/>
      <c r="I41" s="343">
        <v>6177</v>
      </c>
      <c r="J41" s="344">
        <v>6143</v>
      </c>
      <c r="K41" s="344">
        <v>6223</v>
      </c>
      <c r="L41" s="344">
        <v>6211</v>
      </c>
      <c r="M41" s="345">
        <v>6800</v>
      </c>
    </row>
    <row r="42" spans="2:13" ht="27.75" customHeight="1" x14ac:dyDescent="0.2">
      <c r="B42" s="1186"/>
      <c r="C42" s="1187"/>
      <c r="D42" s="106"/>
      <c r="E42" s="1190" t="s">
        <v>32</v>
      </c>
      <c r="F42" s="1190"/>
      <c r="G42" s="1190"/>
      <c r="H42" s="1191"/>
      <c r="I42" s="346">
        <v>6</v>
      </c>
      <c r="J42" s="347">
        <v>5</v>
      </c>
      <c r="K42" s="347">
        <v>5</v>
      </c>
      <c r="L42" s="347">
        <v>1</v>
      </c>
      <c r="M42" s="348">
        <v>2</v>
      </c>
    </row>
    <row r="43" spans="2:13" ht="27.75" customHeight="1" x14ac:dyDescent="0.2">
      <c r="B43" s="1186"/>
      <c r="C43" s="1187"/>
      <c r="D43" s="106"/>
      <c r="E43" s="1190" t="s">
        <v>33</v>
      </c>
      <c r="F43" s="1190"/>
      <c r="G43" s="1190"/>
      <c r="H43" s="1191"/>
      <c r="I43" s="346">
        <v>2092</v>
      </c>
      <c r="J43" s="347">
        <v>1430</v>
      </c>
      <c r="K43" s="347">
        <v>1722</v>
      </c>
      <c r="L43" s="347">
        <v>1330</v>
      </c>
      <c r="M43" s="348">
        <v>1445</v>
      </c>
    </row>
    <row r="44" spans="2:13" ht="27.75" customHeight="1" x14ac:dyDescent="0.2">
      <c r="B44" s="1186"/>
      <c r="C44" s="1187"/>
      <c r="D44" s="106"/>
      <c r="E44" s="1190" t="s">
        <v>34</v>
      </c>
      <c r="F44" s="1190"/>
      <c r="G44" s="1190"/>
      <c r="H44" s="1191"/>
      <c r="I44" s="346">
        <v>650</v>
      </c>
      <c r="J44" s="347">
        <v>617</v>
      </c>
      <c r="K44" s="347">
        <v>567</v>
      </c>
      <c r="L44" s="347">
        <v>479</v>
      </c>
      <c r="M44" s="348">
        <v>562</v>
      </c>
    </row>
    <row r="45" spans="2:13" ht="27.75" customHeight="1" x14ac:dyDescent="0.2">
      <c r="B45" s="1186"/>
      <c r="C45" s="1187"/>
      <c r="D45" s="106"/>
      <c r="E45" s="1190" t="s">
        <v>35</v>
      </c>
      <c r="F45" s="1190"/>
      <c r="G45" s="1190"/>
      <c r="H45" s="1191"/>
      <c r="I45" s="346">
        <v>968</v>
      </c>
      <c r="J45" s="347">
        <v>968</v>
      </c>
      <c r="K45" s="347">
        <v>907</v>
      </c>
      <c r="L45" s="347">
        <v>670</v>
      </c>
      <c r="M45" s="348">
        <v>806</v>
      </c>
    </row>
    <row r="46" spans="2:13" ht="27.75" customHeight="1" x14ac:dyDescent="0.2">
      <c r="B46" s="1186"/>
      <c r="C46" s="1187"/>
      <c r="D46" s="107"/>
      <c r="E46" s="1190" t="s">
        <v>36</v>
      </c>
      <c r="F46" s="1190"/>
      <c r="G46" s="1190"/>
      <c r="H46" s="1191"/>
      <c r="I46" s="346" t="s">
        <v>489</v>
      </c>
      <c r="J46" s="347" t="s">
        <v>489</v>
      </c>
      <c r="K46" s="347" t="s">
        <v>489</v>
      </c>
      <c r="L46" s="347" t="s">
        <v>489</v>
      </c>
      <c r="M46" s="348" t="s">
        <v>489</v>
      </c>
    </row>
    <row r="47" spans="2:13" ht="27.75" customHeight="1" x14ac:dyDescent="0.2">
      <c r="B47" s="1186"/>
      <c r="C47" s="1187"/>
      <c r="D47" s="108"/>
      <c r="E47" s="1200" t="s">
        <v>37</v>
      </c>
      <c r="F47" s="1201"/>
      <c r="G47" s="1201"/>
      <c r="H47" s="1202"/>
      <c r="I47" s="346" t="s">
        <v>489</v>
      </c>
      <c r="J47" s="347" t="s">
        <v>489</v>
      </c>
      <c r="K47" s="347" t="s">
        <v>489</v>
      </c>
      <c r="L47" s="347" t="s">
        <v>489</v>
      </c>
      <c r="M47" s="348" t="s">
        <v>489</v>
      </c>
    </row>
    <row r="48" spans="2:13" ht="27.75" customHeight="1" x14ac:dyDescent="0.2">
      <c r="B48" s="1186"/>
      <c r="C48" s="1187"/>
      <c r="D48" s="106"/>
      <c r="E48" s="1190" t="s">
        <v>38</v>
      </c>
      <c r="F48" s="1190"/>
      <c r="G48" s="1190"/>
      <c r="H48" s="1191"/>
      <c r="I48" s="346" t="s">
        <v>489</v>
      </c>
      <c r="J48" s="347" t="s">
        <v>489</v>
      </c>
      <c r="K48" s="347" t="s">
        <v>489</v>
      </c>
      <c r="L48" s="347" t="s">
        <v>489</v>
      </c>
      <c r="M48" s="348" t="s">
        <v>489</v>
      </c>
    </row>
    <row r="49" spans="2:13" ht="27.75" customHeight="1" x14ac:dyDescent="0.2">
      <c r="B49" s="1188"/>
      <c r="C49" s="1189"/>
      <c r="D49" s="106"/>
      <c r="E49" s="1190" t="s">
        <v>39</v>
      </c>
      <c r="F49" s="1190"/>
      <c r="G49" s="1190"/>
      <c r="H49" s="1191"/>
      <c r="I49" s="346" t="s">
        <v>489</v>
      </c>
      <c r="J49" s="347" t="s">
        <v>489</v>
      </c>
      <c r="K49" s="347" t="s">
        <v>489</v>
      </c>
      <c r="L49" s="347" t="s">
        <v>489</v>
      </c>
      <c r="M49" s="348" t="s">
        <v>489</v>
      </c>
    </row>
    <row r="50" spans="2:13" ht="27.75" customHeight="1" x14ac:dyDescent="0.2">
      <c r="B50" s="1184" t="s">
        <v>40</v>
      </c>
      <c r="C50" s="1185"/>
      <c r="D50" s="109"/>
      <c r="E50" s="1190" t="s">
        <v>41</v>
      </c>
      <c r="F50" s="1190"/>
      <c r="G50" s="1190"/>
      <c r="H50" s="1191"/>
      <c r="I50" s="346">
        <v>4575</v>
      </c>
      <c r="J50" s="347">
        <v>4633</v>
      </c>
      <c r="K50" s="347">
        <v>4929</v>
      </c>
      <c r="L50" s="347">
        <v>3895</v>
      </c>
      <c r="M50" s="348">
        <v>4067</v>
      </c>
    </row>
    <row r="51" spans="2:13" ht="27.75" customHeight="1" x14ac:dyDescent="0.2">
      <c r="B51" s="1186"/>
      <c r="C51" s="1187"/>
      <c r="D51" s="106"/>
      <c r="E51" s="1190" t="s">
        <v>42</v>
      </c>
      <c r="F51" s="1190"/>
      <c r="G51" s="1190"/>
      <c r="H51" s="1191"/>
      <c r="I51" s="346" t="s">
        <v>489</v>
      </c>
      <c r="J51" s="347" t="s">
        <v>489</v>
      </c>
      <c r="K51" s="347" t="s">
        <v>489</v>
      </c>
      <c r="L51" s="347" t="s">
        <v>489</v>
      </c>
      <c r="M51" s="348" t="s">
        <v>489</v>
      </c>
    </row>
    <row r="52" spans="2:13" ht="27.75" customHeight="1" x14ac:dyDescent="0.2">
      <c r="B52" s="1188"/>
      <c r="C52" s="1189"/>
      <c r="D52" s="106"/>
      <c r="E52" s="1190" t="s">
        <v>43</v>
      </c>
      <c r="F52" s="1190"/>
      <c r="G52" s="1190"/>
      <c r="H52" s="1191"/>
      <c r="I52" s="346">
        <v>6214</v>
      </c>
      <c r="J52" s="347">
        <v>6252</v>
      </c>
      <c r="K52" s="347">
        <v>5951</v>
      </c>
      <c r="L52" s="347">
        <v>5349</v>
      </c>
      <c r="M52" s="348">
        <v>6725</v>
      </c>
    </row>
    <row r="53" spans="2:13" ht="27.75" customHeight="1" thickBot="1" x14ac:dyDescent="0.25">
      <c r="B53" s="1192" t="s">
        <v>19</v>
      </c>
      <c r="C53" s="1193"/>
      <c r="D53" s="110"/>
      <c r="E53" s="1194" t="s">
        <v>44</v>
      </c>
      <c r="F53" s="1194"/>
      <c r="G53" s="1194"/>
      <c r="H53" s="1195"/>
      <c r="I53" s="349">
        <v>-896</v>
      </c>
      <c r="J53" s="350">
        <v>-1723</v>
      </c>
      <c r="K53" s="350">
        <v>-1457</v>
      </c>
      <c r="L53" s="350">
        <v>-553</v>
      </c>
      <c r="M53" s="351">
        <v>-1176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cEKfBG66KMyFg2y0pnWnyjTTheYOQtvuC5DiY636cqMvZCk3xmMSBMYZwCjZyLSxW55WKyvEDo3ae7IZB58/4Q==" saltValue="1g7yq9g9tLgdrYaPNcmM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1" t="s">
        <v>46</v>
      </c>
      <c r="D55" s="1211"/>
      <c r="E55" s="1212"/>
      <c r="F55" s="352">
        <v>1739</v>
      </c>
      <c r="G55" s="352">
        <v>1070</v>
      </c>
      <c r="H55" s="353">
        <v>1379</v>
      </c>
    </row>
    <row r="56" spans="2:8" ht="52.5" customHeight="1" x14ac:dyDescent="0.2">
      <c r="B56" s="122"/>
      <c r="C56" s="1213" t="s">
        <v>47</v>
      </c>
      <c r="D56" s="1213"/>
      <c r="E56" s="1214"/>
      <c r="F56" s="354">
        <v>8</v>
      </c>
      <c r="G56" s="354">
        <v>8</v>
      </c>
      <c r="H56" s="355">
        <v>8</v>
      </c>
    </row>
    <row r="57" spans="2:8" ht="53.25" customHeight="1" x14ac:dyDescent="0.2">
      <c r="B57" s="122"/>
      <c r="C57" s="1215" t="s">
        <v>48</v>
      </c>
      <c r="D57" s="1215"/>
      <c r="E57" s="1216"/>
      <c r="F57" s="356">
        <v>2328</v>
      </c>
      <c r="G57" s="356">
        <v>2026</v>
      </c>
      <c r="H57" s="357">
        <v>1924</v>
      </c>
    </row>
    <row r="58" spans="2:8" ht="45.75" customHeight="1" x14ac:dyDescent="0.2">
      <c r="B58" s="123"/>
      <c r="C58" s="1203" t="s">
        <v>563</v>
      </c>
      <c r="D58" s="1204"/>
      <c r="E58" s="1205"/>
      <c r="F58" s="358">
        <v>1405</v>
      </c>
      <c r="G58" s="358">
        <v>1402</v>
      </c>
      <c r="H58" s="359">
        <v>1400</v>
      </c>
    </row>
    <row r="59" spans="2:8" ht="45.75" customHeight="1" x14ac:dyDescent="0.2">
      <c r="B59" s="123"/>
      <c r="C59" s="1203" t="s">
        <v>564</v>
      </c>
      <c r="D59" s="1204"/>
      <c r="E59" s="1205"/>
      <c r="F59" s="358">
        <v>461</v>
      </c>
      <c r="G59" s="358">
        <v>384</v>
      </c>
      <c r="H59" s="359">
        <v>384</v>
      </c>
    </row>
    <row r="60" spans="2:8" ht="45.75" customHeight="1" x14ac:dyDescent="0.2">
      <c r="B60" s="123"/>
      <c r="C60" s="1203" t="s">
        <v>565</v>
      </c>
      <c r="D60" s="1204"/>
      <c r="E60" s="1205"/>
      <c r="F60" s="358">
        <v>432</v>
      </c>
      <c r="G60" s="358">
        <v>226</v>
      </c>
      <c r="H60" s="359">
        <v>126</v>
      </c>
    </row>
    <row r="61" spans="2:8" ht="45.75" customHeight="1" x14ac:dyDescent="0.2">
      <c r="B61" s="123"/>
      <c r="C61" s="1203" t="s">
        <v>566</v>
      </c>
      <c r="D61" s="1204"/>
      <c r="E61" s="1205"/>
      <c r="F61" s="358">
        <v>6</v>
      </c>
      <c r="G61" s="358">
        <v>6</v>
      </c>
      <c r="H61" s="359">
        <v>6</v>
      </c>
    </row>
    <row r="62" spans="2:8" ht="45.75" customHeight="1" thickBot="1" x14ac:dyDescent="0.25">
      <c r="B62" s="124"/>
      <c r="C62" s="1206" t="s">
        <v>567</v>
      </c>
      <c r="D62" s="1207"/>
      <c r="E62" s="1208"/>
      <c r="F62" s="360">
        <v>6</v>
      </c>
      <c r="G62" s="360">
        <v>6</v>
      </c>
      <c r="H62" s="361">
        <v>6</v>
      </c>
    </row>
    <row r="63" spans="2:8" ht="52.5" customHeight="1" thickBot="1" x14ac:dyDescent="0.25">
      <c r="B63" s="125"/>
      <c r="C63" s="1209" t="s">
        <v>49</v>
      </c>
      <c r="D63" s="1209"/>
      <c r="E63" s="1210"/>
      <c r="F63" s="362">
        <v>4075</v>
      </c>
      <c r="G63" s="362">
        <v>3104</v>
      </c>
      <c r="H63" s="363">
        <v>3311</v>
      </c>
    </row>
    <row r="64" spans="2:8" ht="13.2" x14ac:dyDescent="0.2"/>
  </sheetData>
  <sheetProtection algorithmName="SHA-512" hashValue="v2QjnKDxp8H7VgnEmUrqMm5HxdHzyqd2T2MEi0OwYHxWXdN0y98AVarNK9Pv5gcqvcmS++K/ZjCm95Od+6Iv2g==" saltValue="sri3jT27BB75KyGF6oxi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141592</v>
      </c>
      <c r="E3" s="144"/>
      <c r="F3" s="145">
        <v>200194</v>
      </c>
      <c r="G3" s="146"/>
      <c r="H3" s="147"/>
    </row>
    <row r="4" spans="1:8" x14ac:dyDescent="0.2">
      <c r="A4" s="148"/>
      <c r="B4" s="149"/>
      <c r="C4" s="150"/>
      <c r="D4" s="151">
        <v>65753</v>
      </c>
      <c r="E4" s="152"/>
      <c r="F4" s="153">
        <v>106422</v>
      </c>
      <c r="G4" s="154"/>
      <c r="H4" s="155"/>
    </row>
    <row r="5" spans="1:8" x14ac:dyDescent="0.2">
      <c r="A5" s="136" t="s">
        <v>521</v>
      </c>
      <c r="B5" s="141"/>
      <c r="C5" s="142"/>
      <c r="D5" s="143">
        <v>139368</v>
      </c>
      <c r="E5" s="144"/>
      <c r="F5" s="145">
        <v>196914</v>
      </c>
      <c r="G5" s="146"/>
      <c r="H5" s="147"/>
    </row>
    <row r="6" spans="1:8" x14ac:dyDescent="0.2">
      <c r="A6" s="148"/>
      <c r="B6" s="149"/>
      <c r="C6" s="150"/>
      <c r="D6" s="151">
        <v>75813</v>
      </c>
      <c r="E6" s="152"/>
      <c r="F6" s="153">
        <v>98966</v>
      </c>
      <c r="G6" s="154"/>
      <c r="H6" s="155"/>
    </row>
    <row r="7" spans="1:8" x14ac:dyDescent="0.2">
      <c r="A7" s="136" t="s">
        <v>522</v>
      </c>
      <c r="B7" s="141"/>
      <c r="C7" s="142"/>
      <c r="D7" s="143">
        <v>209267</v>
      </c>
      <c r="E7" s="144"/>
      <c r="F7" s="145">
        <v>204757</v>
      </c>
      <c r="G7" s="146"/>
      <c r="H7" s="147"/>
    </row>
    <row r="8" spans="1:8" x14ac:dyDescent="0.2">
      <c r="A8" s="148"/>
      <c r="B8" s="149"/>
      <c r="C8" s="150"/>
      <c r="D8" s="151">
        <v>95067</v>
      </c>
      <c r="E8" s="152"/>
      <c r="F8" s="153">
        <v>106071</v>
      </c>
      <c r="G8" s="154"/>
      <c r="H8" s="155"/>
    </row>
    <row r="9" spans="1:8" x14ac:dyDescent="0.2">
      <c r="A9" s="136" t="s">
        <v>523</v>
      </c>
      <c r="B9" s="141"/>
      <c r="C9" s="142"/>
      <c r="D9" s="143">
        <v>204253</v>
      </c>
      <c r="E9" s="144"/>
      <c r="F9" s="145">
        <v>194971</v>
      </c>
      <c r="G9" s="146"/>
      <c r="H9" s="147"/>
    </row>
    <row r="10" spans="1:8" x14ac:dyDescent="0.2">
      <c r="A10" s="148"/>
      <c r="B10" s="149"/>
      <c r="C10" s="150"/>
      <c r="D10" s="151">
        <v>117940</v>
      </c>
      <c r="E10" s="152"/>
      <c r="F10" s="153">
        <v>105966</v>
      </c>
      <c r="G10" s="154"/>
      <c r="H10" s="155"/>
    </row>
    <row r="11" spans="1:8" x14ac:dyDescent="0.2">
      <c r="A11" s="136" t="s">
        <v>524</v>
      </c>
      <c r="B11" s="141"/>
      <c r="C11" s="142"/>
      <c r="D11" s="143">
        <v>247039</v>
      </c>
      <c r="E11" s="144"/>
      <c r="F11" s="145">
        <v>224172</v>
      </c>
      <c r="G11" s="146"/>
      <c r="H11" s="147"/>
    </row>
    <row r="12" spans="1:8" x14ac:dyDescent="0.2">
      <c r="A12" s="148"/>
      <c r="B12" s="149"/>
      <c r="C12" s="156"/>
      <c r="D12" s="151">
        <v>178947</v>
      </c>
      <c r="E12" s="152"/>
      <c r="F12" s="153">
        <v>117611</v>
      </c>
      <c r="G12" s="154"/>
      <c r="H12" s="155"/>
    </row>
    <row r="13" spans="1:8" x14ac:dyDescent="0.2">
      <c r="A13" s="136"/>
      <c r="B13" s="141"/>
      <c r="C13" s="157"/>
      <c r="D13" s="158">
        <v>188304</v>
      </c>
      <c r="E13" s="159"/>
      <c r="F13" s="160">
        <v>204202</v>
      </c>
      <c r="G13" s="161"/>
      <c r="H13" s="147"/>
    </row>
    <row r="14" spans="1:8" x14ac:dyDescent="0.2">
      <c r="A14" s="148"/>
      <c r="B14" s="149"/>
      <c r="C14" s="150"/>
      <c r="D14" s="151">
        <v>106704</v>
      </c>
      <c r="E14" s="152"/>
      <c r="F14" s="153">
        <v>107007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0.33</v>
      </c>
      <c r="C19" s="162">
        <f>ROUND(VALUE(SUBSTITUTE(実質収支比率等に係る経年分析!G$48,"▲","-")),2)</f>
        <v>6.13</v>
      </c>
      <c r="D19" s="162">
        <f>ROUND(VALUE(SUBSTITUTE(実質収支比率等に係る経年分析!H$48,"▲","-")),2)</f>
        <v>0.23</v>
      </c>
      <c r="E19" s="162">
        <f>ROUND(VALUE(SUBSTITUTE(実質収支比率等に係る経年分析!I$48,"▲","-")),2)</f>
        <v>13.45</v>
      </c>
      <c r="F19" s="162">
        <f>ROUND(VALUE(SUBSTITUTE(実質収支比率等に係る経年分析!J$48,"▲","-")),2)</f>
        <v>8.31</v>
      </c>
    </row>
    <row r="20" spans="1:11" x14ac:dyDescent="0.2">
      <c r="A20" s="162" t="s">
        <v>53</v>
      </c>
      <c r="B20" s="162">
        <f>ROUND(VALUE(SUBSTITUTE(実質収支比率等に係る経年分析!F$47,"▲","-")),2)</f>
        <v>38.31</v>
      </c>
      <c r="C20" s="162">
        <f>ROUND(VALUE(SUBSTITUTE(実質収支比率等に係る経年分析!G$47,"▲","-")),2)</f>
        <v>36.270000000000003</v>
      </c>
      <c r="D20" s="162">
        <f>ROUND(VALUE(SUBSTITUTE(実質収支比率等に係る経年分析!H$47,"▲","-")),2)</f>
        <v>37.07</v>
      </c>
      <c r="E20" s="162">
        <f>ROUND(VALUE(SUBSTITUTE(実質収支比率等に係る経年分析!I$47,"▲","-")),2)</f>
        <v>23.28</v>
      </c>
      <c r="F20" s="162">
        <f>ROUND(VALUE(SUBSTITUTE(実質収支比率等に係る経年分析!J$47,"▲","-")),2)</f>
        <v>29.04</v>
      </c>
    </row>
    <row r="21" spans="1:11" x14ac:dyDescent="0.2">
      <c r="A21" s="162" t="s">
        <v>54</v>
      </c>
      <c r="B21" s="162">
        <f>IF(ISNUMBER(VALUE(SUBSTITUTE(実質収支比率等に係る経年分析!F$49,"▲","-"))),ROUND(VALUE(SUBSTITUTE(実質収支比率等に係る経年分析!F$49,"▲","-")),2),NA())</f>
        <v>-8.86</v>
      </c>
      <c r="C21" s="162">
        <f>IF(ISNUMBER(VALUE(SUBSTITUTE(実質収支比率等に係る経年分析!G$49,"▲","-"))),ROUND(VALUE(SUBSTITUTE(実質収支比率等に係る経年分析!G$49,"▲","-")),2),NA())</f>
        <v>5.99</v>
      </c>
      <c r="D21" s="162">
        <f>IF(ISNUMBER(VALUE(SUBSTITUTE(実質収支比率等に係る経年分析!H$49,"▲","-"))),ROUND(VALUE(SUBSTITUTE(実質収支比率等に係る経年分析!H$49,"▲","-")),2),NA())</f>
        <v>-5.41</v>
      </c>
      <c r="E21" s="162">
        <f>IF(ISNUMBER(VALUE(SUBSTITUTE(実質収支比率等に係る経年分析!I$49,"▲","-"))),ROUND(VALUE(SUBSTITUTE(実質収支比率等に係る経年分析!I$49,"▲","-")),2),NA())</f>
        <v>-1.36</v>
      </c>
      <c r="F21" s="162">
        <f>IF(ISNUMBER(VALUE(SUBSTITUTE(実質収支比率等に係る経年分析!J$49,"▲","-"))),ROUND(VALUE(SUBSTITUTE(実質収支比率等に係る経年分析!J$49,"▲","-")),2),NA())</f>
        <v>1.82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0.77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0.99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2.35</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国民健康保険特別会計（直営診療施設勘定）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国民健康保険特別会計（事業勘定）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1.58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2.52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1.1499999999999999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1.85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0.71</v>
      </c>
    </row>
    <row r="32" spans="1:11" x14ac:dyDescent="0.2">
      <c r="A32" s="163" t="str">
        <f>IF(連結実質赤字比率に係る赤字・黒字の構成分析!C$38="",NA(),連結実質赤字比率に係る赤字・黒字の構成分析!C$38)</f>
        <v>簡易水道事業会計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0.87</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1.05</v>
      </c>
    </row>
    <row r="34" spans="1:16" x14ac:dyDescent="0.2">
      <c r="A34" s="163" t="str">
        <f>IF(連結実質赤字比率に係る赤字・黒字の構成分析!C$36="",NA(),連結実質赤字比率に係る赤字・黒字の構成分析!C$36)</f>
        <v>介護保険特別会計（介護事業勘定）</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1.95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2.34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2.44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2.02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2.19</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0.32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6.13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0.23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13.44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8.31</v>
      </c>
    </row>
    <row r="36" spans="1:16" x14ac:dyDescent="0.2">
      <c r="A36" s="163" t="str">
        <f>IF(連結実質赤字比率に係る赤字・黒字の構成分析!C$34="",NA(),連結実質赤字比率に係る赤字・黒字の構成分析!C$34)</f>
        <v>上水道事業会計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13.48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12.25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12.67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13.86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8.5500000000000007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737</v>
      </c>
      <c r="E42" s="164"/>
      <c r="F42" s="164"/>
      <c r="G42" s="164">
        <f>'実質公債費比率（分子）の構造'!L$52</f>
        <v>714</v>
      </c>
      <c r="H42" s="164"/>
      <c r="I42" s="164"/>
      <c r="J42" s="164">
        <f>'実質公債費比率（分子）の構造'!M$52</f>
        <v>701</v>
      </c>
      <c r="K42" s="164"/>
      <c r="L42" s="164"/>
      <c r="M42" s="164">
        <f>'実質公債費比率（分子）の構造'!N$52</f>
        <v>686</v>
      </c>
      <c r="N42" s="164"/>
      <c r="O42" s="164"/>
      <c r="P42" s="164">
        <f>'実質公債費比率（分子）の構造'!O$52</f>
        <v>681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v>
      </c>
      <c r="C44" s="164"/>
      <c r="D44" s="164"/>
      <c r="E44" s="164">
        <f>'実質公債費比率（分子）の構造'!L$50</f>
        <v>1</v>
      </c>
      <c r="F44" s="164"/>
      <c r="G44" s="164"/>
      <c r="H44" s="164">
        <f>'実質公債費比率（分子）の構造'!M$50</f>
        <v>1</v>
      </c>
      <c r="I44" s="164"/>
      <c r="J44" s="164"/>
      <c r="K44" s="164">
        <f>'実質公債費比率（分子）の構造'!N$50</f>
        <v>1</v>
      </c>
      <c r="L44" s="164"/>
      <c r="M44" s="164"/>
      <c r="N44" s="164">
        <f>'実質公債費比率（分子）の構造'!O$50</f>
        <v>1</v>
      </c>
      <c r="O44" s="164"/>
      <c r="P44" s="164"/>
    </row>
    <row r="45" spans="1:16" x14ac:dyDescent="0.2">
      <c r="A45" s="164" t="s">
        <v>63</v>
      </c>
      <c r="B45" s="164">
        <f>'実質公債費比率（分子）の構造'!K$49</f>
        <v>73</v>
      </c>
      <c r="C45" s="164"/>
      <c r="D45" s="164"/>
      <c r="E45" s="164">
        <f>'実質公債費比率（分子）の構造'!L$49</f>
        <v>81</v>
      </c>
      <c r="F45" s="164"/>
      <c r="G45" s="164"/>
      <c r="H45" s="164">
        <f>'実質公債費比率（分子）の構造'!M$49</f>
        <v>71</v>
      </c>
      <c r="I45" s="164"/>
      <c r="J45" s="164"/>
      <c r="K45" s="164">
        <f>'実質公債費比率（分子）の構造'!N$49</f>
        <v>83</v>
      </c>
      <c r="L45" s="164"/>
      <c r="M45" s="164"/>
      <c r="N45" s="164">
        <f>'実質公債費比率（分子）の構造'!O$49</f>
        <v>82</v>
      </c>
      <c r="O45" s="164"/>
      <c r="P45" s="164"/>
    </row>
    <row r="46" spans="1:16" x14ac:dyDescent="0.2">
      <c r="A46" s="164" t="s">
        <v>64</v>
      </c>
      <c r="B46" s="164">
        <f>'実質公債費比率（分子）の構造'!K$48</f>
        <v>325</v>
      </c>
      <c r="C46" s="164"/>
      <c r="D46" s="164"/>
      <c r="E46" s="164">
        <f>'実質公債費比率（分子）の構造'!L$48</f>
        <v>341</v>
      </c>
      <c r="F46" s="164"/>
      <c r="G46" s="164"/>
      <c r="H46" s="164">
        <f>'実質公債費比率（分子）の構造'!M$48</f>
        <v>343</v>
      </c>
      <c r="I46" s="164"/>
      <c r="J46" s="164"/>
      <c r="K46" s="164">
        <f>'実質公債費比率（分子）の構造'!N$48</f>
        <v>314</v>
      </c>
      <c r="L46" s="164"/>
      <c r="M46" s="164"/>
      <c r="N46" s="164">
        <f>'実質公債費比率（分子）の構造'!O$48</f>
        <v>272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696</v>
      </c>
      <c r="C49" s="164"/>
      <c r="D49" s="164"/>
      <c r="E49" s="164">
        <f>'実質公債費比率（分子）の構造'!L$45</f>
        <v>714</v>
      </c>
      <c r="F49" s="164"/>
      <c r="G49" s="164"/>
      <c r="H49" s="164">
        <f>'実質公債費比率（分子）の構造'!M$45</f>
        <v>741</v>
      </c>
      <c r="I49" s="164"/>
      <c r="J49" s="164"/>
      <c r="K49" s="164">
        <f>'実質公債費比率（分子）の構造'!N$45</f>
        <v>695</v>
      </c>
      <c r="L49" s="164"/>
      <c r="M49" s="164"/>
      <c r="N49" s="164">
        <f>'実質公債費比率（分子）の構造'!O$45</f>
        <v>730</v>
      </c>
      <c r="O49" s="164"/>
      <c r="P49" s="164"/>
    </row>
    <row r="50" spans="1:16" x14ac:dyDescent="0.2">
      <c r="A50" s="164" t="s">
        <v>67</v>
      </c>
      <c r="B50" s="164" t="e">
        <f>NA()</f>
        <v>#N/A</v>
      </c>
      <c r="C50" s="164">
        <f>IF(ISNUMBER('実質公債費比率（分子）の構造'!K$53),'実質公債費比率（分子）の構造'!K$53,NA())</f>
        <v>358</v>
      </c>
      <c r="D50" s="164" t="e">
        <f>NA()</f>
        <v>#N/A</v>
      </c>
      <c r="E50" s="164" t="e">
        <f>NA()</f>
        <v>#N/A</v>
      </c>
      <c r="F50" s="164">
        <f>IF(ISNUMBER('実質公債費比率（分子）の構造'!L$53),'実質公債費比率（分子）の構造'!L$53,NA())</f>
        <v>423</v>
      </c>
      <c r="G50" s="164" t="e">
        <f>NA()</f>
        <v>#N/A</v>
      </c>
      <c r="H50" s="164" t="e">
        <f>NA()</f>
        <v>#N/A</v>
      </c>
      <c r="I50" s="164">
        <f>IF(ISNUMBER('実質公債費比率（分子）の構造'!M$53),'実質公債費比率（分子）の構造'!M$53,NA())</f>
        <v>455</v>
      </c>
      <c r="J50" s="164" t="e">
        <f>NA()</f>
        <v>#N/A</v>
      </c>
      <c r="K50" s="164" t="e">
        <f>NA()</f>
        <v>#N/A</v>
      </c>
      <c r="L50" s="164">
        <f>IF(ISNUMBER('実質公債費比率（分子）の構造'!N$53),'実質公債費比率（分子）の構造'!N$53,NA())</f>
        <v>407</v>
      </c>
      <c r="M50" s="164" t="e">
        <f>NA()</f>
        <v>#N/A</v>
      </c>
      <c r="N50" s="164" t="e">
        <f>NA()</f>
        <v>#N/A</v>
      </c>
      <c r="O50" s="164">
        <f>IF(ISNUMBER('実質公債費比率（分子）の構造'!O$53),'実質公債費比率（分子）の構造'!O$53,NA())</f>
        <v>404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6214</v>
      </c>
      <c r="E56" s="163"/>
      <c r="F56" s="163"/>
      <c r="G56" s="163">
        <f>'将来負担比率（分子）の構造'!J$52</f>
        <v>6252</v>
      </c>
      <c r="H56" s="163"/>
      <c r="I56" s="163"/>
      <c r="J56" s="163">
        <f>'将来負担比率（分子）の構造'!K$52</f>
        <v>5951</v>
      </c>
      <c r="K56" s="163"/>
      <c r="L56" s="163"/>
      <c r="M56" s="163">
        <f>'将来負担比率（分子）の構造'!L$52</f>
        <v>5349</v>
      </c>
      <c r="N56" s="163"/>
      <c r="O56" s="163"/>
      <c r="P56" s="163">
        <f>'将来負担比率（分子）の構造'!M$52</f>
        <v>6725</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4575</v>
      </c>
      <c r="E58" s="163"/>
      <c r="F58" s="163"/>
      <c r="G58" s="163">
        <f>'将来負担比率（分子）の構造'!J$50</f>
        <v>4633</v>
      </c>
      <c r="H58" s="163"/>
      <c r="I58" s="163"/>
      <c r="J58" s="163">
        <f>'将来負担比率（分子）の構造'!K$50</f>
        <v>4929</v>
      </c>
      <c r="K58" s="163"/>
      <c r="L58" s="163"/>
      <c r="M58" s="163">
        <f>'将来負担比率（分子）の構造'!L$50</f>
        <v>3895</v>
      </c>
      <c r="N58" s="163"/>
      <c r="O58" s="163"/>
      <c r="P58" s="163">
        <f>'将来負担比率（分子）の構造'!M$50</f>
        <v>4067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968</v>
      </c>
      <c r="C62" s="163"/>
      <c r="D62" s="163"/>
      <c r="E62" s="163">
        <f>'将来負担比率（分子）の構造'!J$45</f>
        <v>968</v>
      </c>
      <c r="F62" s="163"/>
      <c r="G62" s="163"/>
      <c r="H62" s="163">
        <f>'将来負担比率（分子）の構造'!K$45</f>
        <v>907</v>
      </c>
      <c r="I62" s="163"/>
      <c r="J62" s="163"/>
      <c r="K62" s="163">
        <f>'将来負担比率（分子）の構造'!L$45</f>
        <v>670</v>
      </c>
      <c r="L62" s="163"/>
      <c r="M62" s="163"/>
      <c r="N62" s="163">
        <f>'将来負担比率（分子）の構造'!M$45</f>
        <v>806</v>
      </c>
      <c r="O62" s="163"/>
      <c r="P62" s="163"/>
    </row>
    <row r="63" spans="1:16" x14ac:dyDescent="0.2">
      <c r="A63" s="163" t="s">
        <v>34</v>
      </c>
      <c r="B63" s="163">
        <f>'将来負担比率（分子）の構造'!I$44</f>
        <v>650</v>
      </c>
      <c r="C63" s="163"/>
      <c r="D63" s="163"/>
      <c r="E63" s="163">
        <f>'将来負担比率（分子）の構造'!J$44</f>
        <v>617</v>
      </c>
      <c r="F63" s="163"/>
      <c r="G63" s="163"/>
      <c r="H63" s="163">
        <f>'将来負担比率（分子）の構造'!K$44</f>
        <v>567</v>
      </c>
      <c r="I63" s="163"/>
      <c r="J63" s="163"/>
      <c r="K63" s="163">
        <f>'将来負担比率（分子）の構造'!L$44</f>
        <v>479</v>
      </c>
      <c r="L63" s="163"/>
      <c r="M63" s="163"/>
      <c r="N63" s="163">
        <f>'将来負担比率（分子）の構造'!M$44</f>
        <v>562</v>
      </c>
      <c r="O63" s="163"/>
      <c r="P63" s="163"/>
    </row>
    <row r="64" spans="1:16" x14ac:dyDescent="0.2">
      <c r="A64" s="163" t="s">
        <v>33</v>
      </c>
      <c r="B64" s="163">
        <f>'将来負担比率（分子）の構造'!I$43</f>
        <v>2092</v>
      </c>
      <c r="C64" s="163"/>
      <c r="D64" s="163"/>
      <c r="E64" s="163">
        <f>'将来負担比率（分子）の構造'!J$43</f>
        <v>1430</v>
      </c>
      <c r="F64" s="163"/>
      <c r="G64" s="163"/>
      <c r="H64" s="163">
        <f>'将来負担比率（分子）の構造'!K$43</f>
        <v>1722</v>
      </c>
      <c r="I64" s="163"/>
      <c r="J64" s="163"/>
      <c r="K64" s="163">
        <f>'将来負担比率（分子）の構造'!L$43</f>
        <v>1330</v>
      </c>
      <c r="L64" s="163"/>
      <c r="M64" s="163"/>
      <c r="N64" s="163">
        <f>'将来負担比率（分子）の構造'!M$43</f>
        <v>1445</v>
      </c>
      <c r="O64" s="163"/>
      <c r="P64" s="163"/>
    </row>
    <row r="65" spans="1:16" x14ac:dyDescent="0.2">
      <c r="A65" s="163" t="s">
        <v>32</v>
      </c>
      <c r="B65" s="163">
        <f>'将来負担比率（分子）の構造'!I$42</f>
        <v>6</v>
      </c>
      <c r="C65" s="163"/>
      <c r="D65" s="163"/>
      <c r="E65" s="163">
        <f>'将来負担比率（分子）の構造'!J$42</f>
        <v>5</v>
      </c>
      <c r="F65" s="163"/>
      <c r="G65" s="163"/>
      <c r="H65" s="163">
        <f>'将来負担比率（分子）の構造'!K$42</f>
        <v>5</v>
      </c>
      <c r="I65" s="163"/>
      <c r="J65" s="163"/>
      <c r="K65" s="163">
        <f>'将来負担比率（分子）の構造'!L$42</f>
        <v>1</v>
      </c>
      <c r="L65" s="163"/>
      <c r="M65" s="163"/>
      <c r="N65" s="163">
        <f>'将来負担比率（分子）の構造'!M$42</f>
        <v>2</v>
      </c>
      <c r="O65" s="163"/>
      <c r="P65" s="163"/>
    </row>
    <row r="66" spans="1:16" x14ac:dyDescent="0.2">
      <c r="A66" s="163" t="s">
        <v>31</v>
      </c>
      <c r="B66" s="163">
        <f>'将来負担比率（分子）の構造'!I$41</f>
        <v>6177</v>
      </c>
      <c r="C66" s="163"/>
      <c r="D66" s="163"/>
      <c r="E66" s="163">
        <f>'将来負担比率（分子）の構造'!J$41</f>
        <v>6143</v>
      </c>
      <c r="F66" s="163"/>
      <c r="G66" s="163"/>
      <c r="H66" s="163">
        <f>'将来負担比率（分子）の構造'!K$41</f>
        <v>6223</v>
      </c>
      <c r="I66" s="163"/>
      <c r="J66" s="163"/>
      <c r="K66" s="163">
        <f>'将来負担比率（分子）の構造'!L$41</f>
        <v>6211</v>
      </c>
      <c r="L66" s="163"/>
      <c r="M66" s="163"/>
      <c r="N66" s="163">
        <f>'将来負担比率（分子）の構造'!M$41</f>
        <v>6800</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1739</v>
      </c>
      <c r="C72" s="167">
        <f>基金残高に係る経年分析!G55</f>
        <v>1070</v>
      </c>
      <c r="D72" s="167">
        <f>基金残高に係る経年分析!H55</f>
        <v>1379</v>
      </c>
    </row>
    <row r="73" spans="1:16" x14ac:dyDescent="0.2">
      <c r="A73" s="166" t="s">
        <v>74</v>
      </c>
      <c r="B73" s="167">
        <f>基金残高に係る経年分析!F56</f>
        <v>8</v>
      </c>
      <c r="C73" s="167">
        <f>基金残高に係る経年分析!G56</f>
        <v>8</v>
      </c>
      <c r="D73" s="167">
        <f>基金残高に係る経年分析!H56</f>
        <v>8</v>
      </c>
    </row>
    <row r="74" spans="1:16" x14ac:dyDescent="0.2">
      <c r="A74" s="166" t="s">
        <v>75</v>
      </c>
      <c r="B74" s="167">
        <f>基金残高に係る経年分析!F57</f>
        <v>2328</v>
      </c>
      <c r="C74" s="167">
        <f>基金残高に係る経年分析!G57</f>
        <v>2026</v>
      </c>
      <c r="D74" s="167">
        <f>基金残高に係る経年分析!H57</f>
        <v>1924</v>
      </c>
    </row>
  </sheetData>
  <sheetProtection algorithmName="SHA-512" hashValue="0eQX4ZlBWaUJZ8/gIBWd0gUxfmoV07umpJC94LBYs9lCge/EL8YW6O/OQ6ltoK8VfFdD9dpJL+p0b5heGpWBAA==" saltValue="uNBZHmNjt+EWr+E7YHzl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1818019</v>
      </c>
      <c r="S5" s="677"/>
      <c r="T5" s="677"/>
      <c r="U5" s="677"/>
      <c r="V5" s="677"/>
      <c r="W5" s="677"/>
      <c r="X5" s="677"/>
      <c r="Y5" s="702"/>
      <c r="Z5" s="715">
        <v>19.5</v>
      </c>
      <c r="AA5" s="715"/>
      <c r="AB5" s="715"/>
      <c r="AC5" s="715"/>
      <c r="AD5" s="716">
        <v>1818019</v>
      </c>
      <c r="AE5" s="716"/>
      <c r="AF5" s="716"/>
      <c r="AG5" s="716"/>
      <c r="AH5" s="716"/>
      <c r="AI5" s="716"/>
      <c r="AJ5" s="716"/>
      <c r="AK5" s="716"/>
      <c r="AL5" s="703">
        <v>36.700000000000003</v>
      </c>
      <c r="AM5" s="685"/>
      <c r="AN5" s="685"/>
      <c r="AO5" s="704"/>
      <c r="AP5" s="679" t="s">
        <v>216</v>
      </c>
      <c r="AQ5" s="680"/>
      <c r="AR5" s="680"/>
      <c r="AS5" s="680"/>
      <c r="AT5" s="680"/>
      <c r="AU5" s="680"/>
      <c r="AV5" s="680"/>
      <c r="AW5" s="680"/>
      <c r="AX5" s="680"/>
      <c r="AY5" s="680"/>
      <c r="AZ5" s="680"/>
      <c r="BA5" s="680"/>
      <c r="BB5" s="680"/>
      <c r="BC5" s="680"/>
      <c r="BD5" s="680"/>
      <c r="BE5" s="680"/>
      <c r="BF5" s="681"/>
      <c r="BG5" s="621">
        <v>1738444</v>
      </c>
      <c r="BH5" s="622"/>
      <c r="BI5" s="622"/>
      <c r="BJ5" s="622"/>
      <c r="BK5" s="622"/>
      <c r="BL5" s="622"/>
      <c r="BM5" s="622"/>
      <c r="BN5" s="623"/>
      <c r="BO5" s="659">
        <v>95.6</v>
      </c>
      <c r="BP5" s="659"/>
      <c r="BQ5" s="659"/>
      <c r="BR5" s="659"/>
      <c r="BS5" s="660">
        <v>9542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137740</v>
      </c>
      <c r="S6" s="622"/>
      <c r="T6" s="622"/>
      <c r="U6" s="622"/>
      <c r="V6" s="622"/>
      <c r="W6" s="622"/>
      <c r="X6" s="622"/>
      <c r="Y6" s="623"/>
      <c r="Z6" s="659">
        <v>1.5</v>
      </c>
      <c r="AA6" s="659"/>
      <c r="AB6" s="659"/>
      <c r="AC6" s="659"/>
      <c r="AD6" s="660">
        <v>137740</v>
      </c>
      <c r="AE6" s="660"/>
      <c r="AF6" s="660"/>
      <c r="AG6" s="660"/>
      <c r="AH6" s="660"/>
      <c r="AI6" s="660"/>
      <c r="AJ6" s="660"/>
      <c r="AK6" s="660"/>
      <c r="AL6" s="624">
        <v>2.8</v>
      </c>
      <c r="AM6" s="625"/>
      <c r="AN6" s="625"/>
      <c r="AO6" s="661"/>
      <c r="AP6" s="618" t="s">
        <v>221</v>
      </c>
      <c r="AQ6" s="619"/>
      <c r="AR6" s="619"/>
      <c r="AS6" s="619"/>
      <c r="AT6" s="619"/>
      <c r="AU6" s="619"/>
      <c r="AV6" s="619"/>
      <c r="AW6" s="619"/>
      <c r="AX6" s="619"/>
      <c r="AY6" s="619"/>
      <c r="AZ6" s="619"/>
      <c r="BA6" s="619"/>
      <c r="BB6" s="619"/>
      <c r="BC6" s="619"/>
      <c r="BD6" s="619"/>
      <c r="BE6" s="619"/>
      <c r="BF6" s="620"/>
      <c r="BG6" s="621">
        <v>1738444</v>
      </c>
      <c r="BH6" s="622"/>
      <c r="BI6" s="622"/>
      <c r="BJ6" s="622"/>
      <c r="BK6" s="622"/>
      <c r="BL6" s="622"/>
      <c r="BM6" s="622"/>
      <c r="BN6" s="623"/>
      <c r="BO6" s="659">
        <v>95.6</v>
      </c>
      <c r="BP6" s="659"/>
      <c r="BQ6" s="659"/>
      <c r="BR6" s="659"/>
      <c r="BS6" s="660">
        <v>9542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76406</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76406</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592</v>
      </c>
      <c r="S7" s="622"/>
      <c r="T7" s="622"/>
      <c r="U7" s="622"/>
      <c r="V7" s="622"/>
      <c r="W7" s="622"/>
      <c r="X7" s="622"/>
      <c r="Y7" s="623"/>
      <c r="Z7" s="659">
        <v>0</v>
      </c>
      <c r="AA7" s="659"/>
      <c r="AB7" s="659"/>
      <c r="AC7" s="659"/>
      <c r="AD7" s="660">
        <v>592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582263</v>
      </c>
      <c r="BH7" s="622"/>
      <c r="BI7" s="622"/>
      <c r="BJ7" s="622"/>
      <c r="BK7" s="622"/>
      <c r="BL7" s="622"/>
      <c r="BM7" s="622"/>
      <c r="BN7" s="623"/>
      <c r="BO7" s="659">
        <v>32</v>
      </c>
      <c r="BP7" s="659"/>
      <c r="BQ7" s="659"/>
      <c r="BR7" s="659"/>
      <c r="BS7" s="660">
        <v>9542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1531628</v>
      </c>
      <c r="CS7" s="622"/>
      <c r="CT7" s="622"/>
      <c r="CU7" s="622"/>
      <c r="CV7" s="622"/>
      <c r="CW7" s="622"/>
      <c r="CX7" s="622"/>
      <c r="CY7" s="623"/>
      <c r="CZ7" s="659">
        <v>17.600000000000001</v>
      </c>
      <c r="DA7" s="659"/>
      <c r="DB7" s="659"/>
      <c r="DC7" s="659"/>
      <c r="DD7" s="627">
        <v>21885</v>
      </c>
      <c r="DE7" s="622"/>
      <c r="DF7" s="622"/>
      <c r="DG7" s="622"/>
      <c r="DH7" s="622"/>
      <c r="DI7" s="622"/>
      <c r="DJ7" s="622"/>
      <c r="DK7" s="622"/>
      <c r="DL7" s="622"/>
      <c r="DM7" s="622"/>
      <c r="DN7" s="622"/>
      <c r="DO7" s="622"/>
      <c r="DP7" s="623"/>
      <c r="DQ7" s="627">
        <v>1028830</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11714</v>
      </c>
      <c r="S8" s="622"/>
      <c r="T8" s="622"/>
      <c r="U8" s="622"/>
      <c r="V8" s="622"/>
      <c r="W8" s="622"/>
      <c r="X8" s="622"/>
      <c r="Y8" s="623"/>
      <c r="Z8" s="659">
        <v>0.1</v>
      </c>
      <c r="AA8" s="659"/>
      <c r="AB8" s="659"/>
      <c r="AC8" s="659"/>
      <c r="AD8" s="660">
        <v>11714</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29874</v>
      </c>
      <c r="BH8" s="622"/>
      <c r="BI8" s="622"/>
      <c r="BJ8" s="622"/>
      <c r="BK8" s="622"/>
      <c r="BL8" s="622"/>
      <c r="BM8" s="622"/>
      <c r="BN8" s="623"/>
      <c r="BO8" s="659">
        <v>1.6</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1406424</v>
      </c>
      <c r="CS8" s="622"/>
      <c r="CT8" s="622"/>
      <c r="CU8" s="622"/>
      <c r="CV8" s="622"/>
      <c r="CW8" s="622"/>
      <c r="CX8" s="622"/>
      <c r="CY8" s="623"/>
      <c r="CZ8" s="659">
        <v>16.100000000000001</v>
      </c>
      <c r="DA8" s="659"/>
      <c r="DB8" s="659"/>
      <c r="DC8" s="659"/>
      <c r="DD8" s="627" t="s">
        <v>122</v>
      </c>
      <c r="DE8" s="622"/>
      <c r="DF8" s="622"/>
      <c r="DG8" s="622"/>
      <c r="DH8" s="622"/>
      <c r="DI8" s="622"/>
      <c r="DJ8" s="622"/>
      <c r="DK8" s="622"/>
      <c r="DL8" s="622"/>
      <c r="DM8" s="622"/>
      <c r="DN8" s="622"/>
      <c r="DO8" s="622"/>
      <c r="DP8" s="623"/>
      <c r="DQ8" s="627">
        <v>829464</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15745</v>
      </c>
      <c r="S9" s="622"/>
      <c r="T9" s="622"/>
      <c r="U9" s="622"/>
      <c r="V9" s="622"/>
      <c r="W9" s="622"/>
      <c r="X9" s="622"/>
      <c r="Y9" s="623"/>
      <c r="Z9" s="659">
        <v>0.2</v>
      </c>
      <c r="AA9" s="659"/>
      <c r="AB9" s="659"/>
      <c r="AC9" s="659"/>
      <c r="AD9" s="660">
        <v>15745</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453211</v>
      </c>
      <c r="BH9" s="622"/>
      <c r="BI9" s="622"/>
      <c r="BJ9" s="622"/>
      <c r="BK9" s="622"/>
      <c r="BL9" s="622"/>
      <c r="BM9" s="622"/>
      <c r="BN9" s="623"/>
      <c r="BO9" s="659">
        <v>24.9</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613606</v>
      </c>
      <c r="CS9" s="622"/>
      <c r="CT9" s="622"/>
      <c r="CU9" s="622"/>
      <c r="CV9" s="622"/>
      <c r="CW9" s="622"/>
      <c r="CX9" s="622"/>
      <c r="CY9" s="623"/>
      <c r="CZ9" s="659">
        <v>7</v>
      </c>
      <c r="DA9" s="659"/>
      <c r="DB9" s="659"/>
      <c r="DC9" s="659"/>
      <c r="DD9" s="627">
        <v>1466</v>
      </c>
      <c r="DE9" s="622"/>
      <c r="DF9" s="622"/>
      <c r="DG9" s="622"/>
      <c r="DH9" s="622"/>
      <c r="DI9" s="622"/>
      <c r="DJ9" s="622"/>
      <c r="DK9" s="622"/>
      <c r="DL9" s="622"/>
      <c r="DM9" s="622"/>
      <c r="DN9" s="622"/>
      <c r="DO9" s="622"/>
      <c r="DP9" s="623"/>
      <c r="DQ9" s="627">
        <v>523739</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65753</v>
      </c>
      <c r="BH10" s="622"/>
      <c r="BI10" s="622"/>
      <c r="BJ10" s="622"/>
      <c r="BK10" s="622"/>
      <c r="BL10" s="622"/>
      <c r="BM10" s="622"/>
      <c r="BN10" s="623"/>
      <c r="BO10" s="659">
        <v>3.6</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1500</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230675</v>
      </c>
      <c r="S11" s="622"/>
      <c r="T11" s="622"/>
      <c r="U11" s="622"/>
      <c r="V11" s="622"/>
      <c r="W11" s="622"/>
      <c r="X11" s="622"/>
      <c r="Y11" s="623"/>
      <c r="Z11" s="624">
        <v>2.5</v>
      </c>
      <c r="AA11" s="625"/>
      <c r="AB11" s="625"/>
      <c r="AC11" s="626"/>
      <c r="AD11" s="627">
        <v>230675</v>
      </c>
      <c r="AE11" s="622"/>
      <c r="AF11" s="622"/>
      <c r="AG11" s="622"/>
      <c r="AH11" s="622"/>
      <c r="AI11" s="622"/>
      <c r="AJ11" s="622"/>
      <c r="AK11" s="623"/>
      <c r="AL11" s="624">
        <v>4.7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33425</v>
      </c>
      <c r="BH11" s="622"/>
      <c r="BI11" s="622"/>
      <c r="BJ11" s="622"/>
      <c r="BK11" s="622"/>
      <c r="BL11" s="622"/>
      <c r="BM11" s="622"/>
      <c r="BN11" s="623"/>
      <c r="BO11" s="659">
        <v>1.8</v>
      </c>
      <c r="BP11" s="659"/>
      <c r="BQ11" s="659"/>
      <c r="BR11" s="659"/>
      <c r="BS11" s="660">
        <v>9542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604461</v>
      </c>
      <c r="CS11" s="622"/>
      <c r="CT11" s="622"/>
      <c r="CU11" s="622"/>
      <c r="CV11" s="622"/>
      <c r="CW11" s="622"/>
      <c r="CX11" s="622"/>
      <c r="CY11" s="623"/>
      <c r="CZ11" s="659">
        <v>6.9</v>
      </c>
      <c r="DA11" s="659"/>
      <c r="DB11" s="659"/>
      <c r="DC11" s="659"/>
      <c r="DD11" s="627">
        <v>314163</v>
      </c>
      <c r="DE11" s="622"/>
      <c r="DF11" s="622"/>
      <c r="DG11" s="622"/>
      <c r="DH11" s="622"/>
      <c r="DI11" s="622"/>
      <c r="DJ11" s="622"/>
      <c r="DK11" s="622"/>
      <c r="DL11" s="622"/>
      <c r="DM11" s="622"/>
      <c r="DN11" s="622"/>
      <c r="DO11" s="622"/>
      <c r="DP11" s="623"/>
      <c r="DQ11" s="627">
        <v>291423</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10933</v>
      </c>
      <c r="S12" s="622"/>
      <c r="T12" s="622"/>
      <c r="U12" s="622"/>
      <c r="V12" s="622"/>
      <c r="W12" s="622"/>
      <c r="X12" s="622"/>
      <c r="Y12" s="623"/>
      <c r="Z12" s="659">
        <v>0.1</v>
      </c>
      <c r="AA12" s="659"/>
      <c r="AB12" s="659"/>
      <c r="AC12" s="659"/>
      <c r="AD12" s="660">
        <v>10933</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1039234</v>
      </c>
      <c r="BH12" s="622"/>
      <c r="BI12" s="622"/>
      <c r="BJ12" s="622"/>
      <c r="BK12" s="622"/>
      <c r="BL12" s="622"/>
      <c r="BM12" s="622"/>
      <c r="BN12" s="623"/>
      <c r="BO12" s="659">
        <v>57.2</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199591</v>
      </c>
      <c r="CS12" s="622"/>
      <c r="CT12" s="622"/>
      <c r="CU12" s="622"/>
      <c r="CV12" s="622"/>
      <c r="CW12" s="622"/>
      <c r="CX12" s="622"/>
      <c r="CY12" s="623"/>
      <c r="CZ12" s="659">
        <v>2.2999999999999998</v>
      </c>
      <c r="DA12" s="659"/>
      <c r="DB12" s="659"/>
      <c r="DC12" s="659"/>
      <c r="DD12" s="627">
        <v>51910</v>
      </c>
      <c r="DE12" s="622"/>
      <c r="DF12" s="622"/>
      <c r="DG12" s="622"/>
      <c r="DH12" s="622"/>
      <c r="DI12" s="622"/>
      <c r="DJ12" s="622"/>
      <c r="DK12" s="622"/>
      <c r="DL12" s="622"/>
      <c r="DM12" s="622"/>
      <c r="DN12" s="622"/>
      <c r="DO12" s="622"/>
      <c r="DP12" s="623"/>
      <c r="DQ12" s="627">
        <v>106474</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1022139</v>
      </c>
      <c r="BH13" s="622"/>
      <c r="BI13" s="622"/>
      <c r="BJ13" s="622"/>
      <c r="BK13" s="622"/>
      <c r="BL13" s="622"/>
      <c r="BM13" s="622"/>
      <c r="BN13" s="623"/>
      <c r="BO13" s="659">
        <v>56.2</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1156044</v>
      </c>
      <c r="CS13" s="622"/>
      <c r="CT13" s="622"/>
      <c r="CU13" s="622"/>
      <c r="CV13" s="622"/>
      <c r="CW13" s="622"/>
      <c r="CX13" s="622"/>
      <c r="CY13" s="623"/>
      <c r="CZ13" s="659">
        <v>13.2</v>
      </c>
      <c r="DA13" s="659"/>
      <c r="DB13" s="659"/>
      <c r="DC13" s="659"/>
      <c r="DD13" s="627">
        <v>547280</v>
      </c>
      <c r="DE13" s="622"/>
      <c r="DF13" s="622"/>
      <c r="DG13" s="622"/>
      <c r="DH13" s="622"/>
      <c r="DI13" s="622"/>
      <c r="DJ13" s="622"/>
      <c r="DK13" s="622"/>
      <c r="DL13" s="622"/>
      <c r="DM13" s="622"/>
      <c r="DN13" s="622"/>
      <c r="DO13" s="622"/>
      <c r="DP13" s="623"/>
      <c r="DQ13" s="627">
        <v>739725</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53677</v>
      </c>
      <c r="BH14" s="622"/>
      <c r="BI14" s="622"/>
      <c r="BJ14" s="622"/>
      <c r="BK14" s="622"/>
      <c r="BL14" s="622"/>
      <c r="BM14" s="622"/>
      <c r="BN14" s="623"/>
      <c r="BO14" s="659">
        <v>3</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325141</v>
      </c>
      <c r="CS14" s="622"/>
      <c r="CT14" s="622"/>
      <c r="CU14" s="622"/>
      <c r="CV14" s="622"/>
      <c r="CW14" s="622"/>
      <c r="CX14" s="622"/>
      <c r="CY14" s="623"/>
      <c r="CZ14" s="659">
        <v>3.7</v>
      </c>
      <c r="DA14" s="659"/>
      <c r="DB14" s="659"/>
      <c r="DC14" s="659"/>
      <c r="DD14" s="627">
        <v>46278</v>
      </c>
      <c r="DE14" s="622"/>
      <c r="DF14" s="622"/>
      <c r="DG14" s="622"/>
      <c r="DH14" s="622"/>
      <c r="DI14" s="622"/>
      <c r="DJ14" s="622"/>
      <c r="DK14" s="622"/>
      <c r="DL14" s="622"/>
      <c r="DM14" s="622"/>
      <c r="DN14" s="622"/>
      <c r="DO14" s="622"/>
      <c r="DP14" s="623"/>
      <c r="DQ14" s="627">
        <v>284416</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18733</v>
      </c>
      <c r="S15" s="622"/>
      <c r="T15" s="622"/>
      <c r="U15" s="622"/>
      <c r="V15" s="622"/>
      <c r="W15" s="622"/>
      <c r="X15" s="622"/>
      <c r="Y15" s="623"/>
      <c r="Z15" s="659">
        <v>0.2</v>
      </c>
      <c r="AA15" s="659"/>
      <c r="AB15" s="659"/>
      <c r="AC15" s="659"/>
      <c r="AD15" s="660">
        <v>18733</v>
      </c>
      <c r="AE15" s="660"/>
      <c r="AF15" s="660"/>
      <c r="AG15" s="660"/>
      <c r="AH15" s="660"/>
      <c r="AI15" s="660"/>
      <c r="AJ15" s="660"/>
      <c r="AK15" s="660"/>
      <c r="AL15" s="624">
        <v>0.4</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63270</v>
      </c>
      <c r="BH15" s="622"/>
      <c r="BI15" s="622"/>
      <c r="BJ15" s="622"/>
      <c r="BK15" s="622"/>
      <c r="BL15" s="622"/>
      <c r="BM15" s="622"/>
      <c r="BN15" s="623"/>
      <c r="BO15" s="659">
        <v>3.5</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2074684</v>
      </c>
      <c r="CS15" s="622"/>
      <c r="CT15" s="622"/>
      <c r="CU15" s="622"/>
      <c r="CV15" s="622"/>
      <c r="CW15" s="622"/>
      <c r="CX15" s="622"/>
      <c r="CY15" s="623"/>
      <c r="CZ15" s="659">
        <v>23.8</v>
      </c>
      <c r="DA15" s="659"/>
      <c r="DB15" s="659"/>
      <c r="DC15" s="659"/>
      <c r="DD15" s="627">
        <v>1258407</v>
      </c>
      <c r="DE15" s="622"/>
      <c r="DF15" s="622"/>
      <c r="DG15" s="622"/>
      <c r="DH15" s="622"/>
      <c r="DI15" s="622"/>
      <c r="DJ15" s="622"/>
      <c r="DK15" s="622"/>
      <c r="DL15" s="622"/>
      <c r="DM15" s="622"/>
      <c r="DN15" s="622"/>
      <c r="DO15" s="622"/>
      <c r="DP15" s="623"/>
      <c r="DQ15" s="627">
        <v>918263</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23945</v>
      </c>
      <c r="S16" s="622"/>
      <c r="T16" s="622"/>
      <c r="U16" s="622"/>
      <c r="V16" s="622"/>
      <c r="W16" s="622"/>
      <c r="X16" s="622"/>
      <c r="Y16" s="623"/>
      <c r="Z16" s="659">
        <v>0.3</v>
      </c>
      <c r="AA16" s="659"/>
      <c r="AB16" s="659"/>
      <c r="AC16" s="659"/>
      <c r="AD16" s="660">
        <v>23945</v>
      </c>
      <c r="AE16" s="660"/>
      <c r="AF16" s="660"/>
      <c r="AG16" s="660"/>
      <c r="AH16" s="660"/>
      <c r="AI16" s="660"/>
      <c r="AJ16" s="660"/>
      <c r="AK16" s="660"/>
      <c r="AL16" s="624">
        <v>0.5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6105</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6105</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44319</v>
      </c>
      <c r="S17" s="622"/>
      <c r="T17" s="622"/>
      <c r="U17" s="622"/>
      <c r="V17" s="622"/>
      <c r="W17" s="622"/>
      <c r="X17" s="622"/>
      <c r="Y17" s="623"/>
      <c r="Z17" s="659">
        <v>0.5</v>
      </c>
      <c r="AA17" s="659"/>
      <c r="AB17" s="659"/>
      <c r="AC17" s="659"/>
      <c r="AD17" s="660">
        <v>44319</v>
      </c>
      <c r="AE17" s="660"/>
      <c r="AF17" s="660"/>
      <c r="AG17" s="660"/>
      <c r="AH17" s="660"/>
      <c r="AI17" s="660"/>
      <c r="AJ17" s="660"/>
      <c r="AK17" s="660"/>
      <c r="AL17" s="624">
        <v>0.9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730401</v>
      </c>
      <c r="CS17" s="622"/>
      <c r="CT17" s="622"/>
      <c r="CU17" s="622"/>
      <c r="CV17" s="622"/>
      <c r="CW17" s="622"/>
      <c r="CX17" s="622"/>
      <c r="CY17" s="623"/>
      <c r="CZ17" s="659">
        <v>8.4</v>
      </c>
      <c r="DA17" s="659"/>
      <c r="DB17" s="659"/>
      <c r="DC17" s="659"/>
      <c r="DD17" s="627" t="s">
        <v>122</v>
      </c>
      <c r="DE17" s="622"/>
      <c r="DF17" s="622"/>
      <c r="DG17" s="622"/>
      <c r="DH17" s="622"/>
      <c r="DI17" s="622"/>
      <c r="DJ17" s="622"/>
      <c r="DK17" s="622"/>
      <c r="DL17" s="622"/>
      <c r="DM17" s="622"/>
      <c r="DN17" s="622"/>
      <c r="DO17" s="622"/>
      <c r="DP17" s="623"/>
      <c r="DQ17" s="627">
        <v>730401</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4342</v>
      </c>
      <c r="S18" s="622"/>
      <c r="T18" s="622"/>
      <c r="U18" s="622"/>
      <c r="V18" s="622"/>
      <c r="W18" s="622"/>
      <c r="X18" s="622"/>
      <c r="Y18" s="623"/>
      <c r="Z18" s="659">
        <v>0</v>
      </c>
      <c r="AA18" s="659"/>
      <c r="AB18" s="659"/>
      <c r="AC18" s="659"/>
      <c r="AD18" s="660">
        <v>4342</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39623</v>
      </c>
      <c r="S19" s="622"/>
      <c r="T19" s="622"/>
      <c r="U19" s="622"/>
      <c r="V19" s="622"/>
      <c r="W19" s="622"/>
      <c r="X19" s="622"/>
      <c r="Y19" s="623"/>
      <c r="Z19" s="659">
        <v>0.4</v>
      </c>
      <c r="AA19" s="659"/>
      <c r="AB19" s="659"/>
      <c r="AC19" s="659"/>
      <c r="AD19" s="660">
        <v>39623</v>
      </c>
      <c r="AE19" s="660"/>
      <c r="AF19" s="660"/>
      <c r="AG19" s="660"/>
      <c r="AH19" s="660"/>
      <c r="AI19" s="660"/>
      <c r="AJ19" s="660"/>
      <c r="AK19" s="660"/>
      <c r="AL19" s="624">
        <v>0.8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79575</v>
      </c>
      <c r="BH19" s="622"/>
      <c r="BI19" s="622"/>
      <c r="BJ19" s="622"/>
      <c r="BK19" s="622"/>
      <c r="BL19" s="622"/>
      <c r="BM19" s="622"/>
      <c r="BN19" s="623"/>
      <c r="BO19" s="659">
        <v>4.4000000000000004</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354</v>
      </c>
      <c r="S20" s="622"/>
      <c r="T20" s="622"/>
      <c r="U20" s="622"/>
      <c r="V20" s="622"/>
      <c r="W20" s="622"/>
      <c r="X20" s="622"/>
      <c r="Y20" s="623"/>
      <c r="Z20" s="659">
        <v>0</v>
      </c>
      <c r="AA20" s="659"/>
      <c r="AB20" s="659"/>
      <c r="AC20" s="659"/>
      <c r="AD20" s="660">
        <v>354</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79575</v>
      </c>
      <c r="BH20" s="622"/>
      <c r="BI20" s="622"/>
      <c r="BJ20" s="622"/>
      <c r="BK20" s="622"/>
      <c r="BL20" s="622"/>
      <c r="BM20" s="622"/>
      <c r="BN20" s="623"/>
      <c r="BO20" s="659">
        <v>4.4000000000000004</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8725991</v>
      </c>
      <c r="CS20" s="622"/>
      <c r="CT20" s="622"/>
      <c r="CU20" s="622"/>
      <c r="CV20" s="622"/>
      <c r="CW20" s="622"/>
      <c r="CX20" s="622"/>
      <c r="CY20" s="623"/>
      <c r="CZ20" s="659">
        <v>100</v>
      </c>
      <c r="DA20" s="659"/>
      <c r="DB20" s="659"/>
      <c r="DC20" s="659"/>
      <c r="DD20" s="627">
        <v>2241389</v>
      </c>
      <c r="DE20" s="622"/>
      <c r="DF20" s="622"/>
      <c r="DG20" s="622"/>
      <c r="DH20" s="622"/>
      <c r="DI20" s="622"/>
      <c r="DJ20" s="622"/>
      <c r="DK20" s="622"/>
      <c r="DL20" s="622"/>
      <c r="DM20" s="622"/>
      <c r="DN20" s="622"/>
      <c r="DO20" s="622"/>
      <c r="DP20" s="623"/>
      <c r="DQ20" s="627">
        <v>5535246</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2894184</v>
      </c>
      <c r="S21" s="622"/>
      <c r="T21" s="622"/>
      <c r="U21" s="622"/>
      <c r="V21" s="622"/>
      <c r="W21" s="622"/>
      <c r="X21" s="622"/>
      <c r="Y21" s="623"/>
      <c r="Z21" s="659">
        <v>31</v>
      </c>
      <c r="AA21" s="659"/>
      <c r="AB21" s="659"/>
      <c r="AC21" s="659"/>
      <c r="AD21" s="660">
        <v>2541322</v>
      </c>
      <c r="AE21" s="660"/>
      <c r="AF21" s="660"/>
      <c r="AG21" s="660"/>
      <c r="AH21" s="660"/>
      <c r="AI21" s="660"/>
      <c r="AJ21" s="660"/>
      <c r="AK21" s="660"/>
      <c r="AL21" s="624">
        <v>51.3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79575</v>
      </c>
      <c r="BH21" s="622"/>
      <c r="BI21" s="622"/>
      <c r="BJ21" s="622"/>
      <c r="BK21" s="622"/>
      <c r="BL21" s="622"/>
      <c r="BM21" s="622"/>
      <c r="BN21" s="623"/>
      <c r="BO21" s="659">
        <v>4.4000000000000004</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2541322</v>
      </c>
      <c r="S22" s="622"/>
      <c r="T22" s="622"/>
      <c r="U22" s="622"/>
      <c r="V22" s="622"/>
      <c r="W22" s="622"/>
      <c r="X22" s="622"/>
      <c r="Y22" s="623"/>
      <c r="Z22" s="659">
        <v>27.2</v>
      </c>
      <c r="AA22" s="659"/>
      <c r="AB22" s="659"/>
      <c r="AC22" s="659"/>
      <c r="AD22" s="660">
        <v>2541322</v>
      </c>
      <c r="AE22" s="660"/>
      <c r="AF22" s="660"/>
      <c r="AG22" s="660"/>
      <c r="AH22" s="660"/>
      <c r="AI22" s="660"/>
      <c r="AJ22" s="660"/>
      <c r="AK22" s="660"/>
      <c r="AL22" s="624">
        <v>51.3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352862</v>
      </c>
      <c r="S23" s="622"/>
      <c r="T23" s="622"/>
      <c r="U23" s="622"/>
      <c r="V23" s="622"/>
      <c r="W23" s="622"/>
      <c r="X23" s="622"/>
      <c r="Y23" s="623"/>
      <c r="Z23" s="659">
        <v>3.8</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2566003</v>
      </c>
      <c r="CS24" s="677"/>
      <c r="CT24" s="677"/>
      <c r="CU24" s="677"/>
      <c r="CV24" s="677"/>
      <c r="CW24" s="677"/>
      <c r="CX24" s="677"/>
      <c r="CY24" s="702"/>
      <c r="CZ24" s="703">
        <v>29.4</v>
      </c>
      <c r="DA24" s="685"/>
      <c r="DB24" s="685"/>
      <c r="DC24" s="705"/>
      <c r="DD24" s="701">
        <v>2165784</v>
      </c>
      <c r="DE24" s="677"/>
      <c r="DF24" s="677"/>
      <c r="DG24" s="677"/>
      <c r="DH24" s="677"/>
      <c r="DI24" s="677"/>
      <c r="DJ24" s="677"/>
      <c r="DK24" s="702"/>
      <c r="DL24" s="701">
        <v>2165784</v>
      </c>
      <c r="DM24" s="677"/>
      <c r="DN24" s="677"/>
      <c r="DO24" s="677"/>
      <c r="DP24" s="677"/>
      <c r="DQ24" s="677"/>
      <c r="DR24" s="677"/>
      <c r="DS24" s="677"/>
      <c r="DT24" s="677"/>
      <c r="DU24" s="677"/>
      <c r="DV24" s="702"/>
      <c r="DW24" s="703">
        <v>43.6</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5206599</v>
      </c>
      <c r="S25" s="622"/>
      <c r="T25" s="622"/>
      <c r="U25" s="622"/>
      <c r="V25" s="622"/>
      <c r="W25" s="622"/>
      <c r="X25" s="622"/>
      <c r="Y25" s="623"/>
      <c r="Z25" s="659">
        <v>55.8</v>
      </c>
      <c r="AA25" s="659"/>
      <c r="AB25" s="659"/>
      <c r="AC25" s="659"/>
      <c r="AD25" s="660">
        <v>4853737</v>
      </c>
      <c r="AE25" s="660"/>
      <c r="AF25" s="660"/>
      <c r="AG25" s="660"/>
      <c r="AH25" s="660"/>
      <c r="AI25" s="660"/>
      <c r="AJ25" s="660"/>
      <c r="AK25" s="660"/>
      <c r="AL25" s="624">
        <v>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1331510</v>
      </c>
      <c r="CS25" s="634"/>
      <c r="CT25" s="634"/>
      <c r="CU25" s="634"/>
      <c r="CV25" s="634"/>
      <c r="CW25" s="634"/>
      <c r="CX25" s="634"/>
      <c r="CY25" s="635"/>
      <c r="CZ25" s="624">
        <v>15.3</v>
      </c>
      <c r="DA25" s="636"/>
      <c r="DB25" s="636"/>
      <c r="DC25" s="637"/>
      <c r="DD25" s="627">
        <v>1248382</v>
      </c>
      <c r="DE25" s="634"/>
      <c r="DF25" s="634"/>
      <c r="DG25" s="634"/>
      <c r="DH25" s="634"/>
      <c r="DI25" s="634"/>
      <c r="DJ25" s="634"/>
      <c r="DK25" s="635"/>
      <c r="DL25" s="627">
        <v>1248382</v>
      </c>
      <c r="DM25" s="634"/>
      <c r="DN25" s="634"/>
      <c r="DO25" s="634"/>
      <c r="DP25" s="634"/>
      <c r="DQ25" s="634"/>
      <c r="DR25" s="634"/>
      <c r="DS25" s="634"/>
      <c r="DT25" s="634"/>
      <c r="DU25" s="634"/>
      <c r="DV25" s="635"/>
      <c r="DW25" s="624">
        <v>25.1</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2307</v>
      </c>
      <c r="S26" s="622"/>
      <c r="T26" s="622"/>
      <c r="U26" s="622"/>
      <c r="V26" s="622"/>
      <c r="W26" s="622"/>
      <c r="X26" s="622"/>
      <c r="Y26" s="623"/>
      <c r="Z26" s="659">
        <v>0</v>
      </c>
      <c r="AA26" s="659"/>
      <c r="AB26" s="659"/>
      <c r="AC26" s="659"/>
      <c r="AD26" s="660">
        <v>2307</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837720</v>
      </c>
      <c r="CS26" s="622"/>
      <c r="CT26" s="622"/>
      <c r="CU26" s="622"/>
      <c r="CV26" s="622"/>
      <c r="CW26" s="622"/>
      <c r="CX26" s="622"/>
      <c r="CY26" s="623"/>
      <c r="CZ26" s="624">
        <v>9.6</v>
      </c>
      <c r="DA26" s="636"/>
      <c r="DB26" s="636"/>
      <c r="DC26" s="637"/>
      <c r="DD26" s="627">
        <v>782769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33611</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1818019</v>
      </c>
      <c r="BH27" s="622"/>
      <c r="BI27" s="622"/>
      <c r="BJ27" s="622"/>
      <c r="BK27" s="622"/>
      <c r="BL27" s="622"/>
      <c r="BM27" s="622"/>
      <c r="BN27" s="623"/>
      <c r="BO27" s="659">
        <v>100</v>
      </c>
      <c r="BP27" s="659"/>
      <c r="BQ27" s="659"/>
      <c r="BR27" s="659"/>
      <c r="BS27" s="660">
        <v>9542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504092</v>
      </c>
      <c r="CS27" s="634"/>
      <c r="CT27" s="634"/>
      <c r="CU27" s="634"/>
      <c r="CV27" s="634"/>
      <c r="CW27" s="634"/>
      <c r="CX27" s="634"/>
      <c r="CY27" s="635"/>
      <c r="CZ27" s="624">
        <v>5.8</v>
      </c>
      <c r="DA27" s="636"/>
      <c r="DB27" s="636"/>
      <c r="DC27" s="637"/>
      <c r="DD27" s="627">
        <v>187001</v>
      </c>
      <c r="DE27" s="634"/>
      <c r="DF27" s="634"/>
      <c r="DG27" s="634"/>
      <c r="DH27" s="634"/>
      <c r="DI27" s="634"/>
      <c r="DJ27" s="634"/>
      <c r="DK27" s="635"/>
      <c r="DL27" s="627">
        <v>187001</v>
      </c>
      <c r="DM27" s="634"/>
      <c r="DN27" s="634"/>
      <c r="DO27" s="634"/>
      <c r="DP27" s="634"/>
      <c r="DQ27" s="634"/>
      <c r="DR27" s="634"/>
      <c r="DS27" s="634"/>
      <c r="DT27" s="634"/>
      <c r="DU27" s="634"/>
      <c r="DV27" s="635"/>
      <c r="DW27" s="624">
        <v>3.8</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60268</v>
      </c>
      <c r="S28" s="622"/>
      <c r="T28" s="622"/>
      <c r="U28" s="622"/>
      <c r="V28" s="622"/>
      <c r="W28" s="622"/>
      <c r="X28" s="622"/>
      <c r="Y28" s="623"/>
      <c r="Z28" s="659">
        <v>0.6</v>
      </c>
      <c r="AA28" s="659"/>
      <c r="AB28" s="659"/>
      <c r="AC28" s="659"/>
      <c r="AD28" s="660">
        <v>8590</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730401</v>
      </c>
      <c r="CS28" s="622"/>
      <c r="CT28" s="622"/>
      <c r="CU28" s="622"/>
      <c r="CV28" s="622"/>
      <c r="CW28" s="622"/>
      <c r="CX28" s="622"/>
      <c r="CY28" s="623"/>
      <c r="CZ28" s="624">
        <v>8.4</v>
      </c>
      <c r="DA28" s="636"/>
      <c r="DB28" s="636"/>
      <c r="DC28" s="637"/>
      <c r="DD28" s="627">
        <v>730401</v>
      </c>
      <c r="DE28" s="622"/>
      <c r="DF28" s="622"/>
      <c r="DG28" s="622"/>
      <c r="DH28" s="622"/>
      <c r="DI28" s="622"/>
      <c r="DJ28" s="622"/>
      <c r="DK28" s="623"/>
      <c r="DL28" s="627">
        <v>730401</v>
      </c>
      <c r="DM28" s="622"/>
      <c r="DN28" s="622"/>
      <c r="DO28" s="622"/>
      <c r="DP28" s="622"/>
      <c r="DQ28" s="622"/>
      <c r="DR28" s="622"/>
      <c r="DS28" s="622"/>
      <c r="DT28" s="622"/>
      <c r="DU28" s="622"/>
      <c r="DV28" s="623"/>
      <c r="DW28" s="624">
        <v>14.7</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10649</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730401</v>
      </c>
      <c r="CS29" s="634"/>
      <c r="CT29" s="634"/>
      <c r="CU29" s="634"/>
      <c r="CV29" s="634"/>
      <c r="CW29" s="634"/>
      <c r="CX29" s="634"/>
      <c r="CY29" s="635"/>
      <c r="CZ29" s="624">
        <v>8.4</v>
      </c>
      <c r="DA29" s="636"/>
      <c r="DB29" s="636"/>
      <c r="DC29" s="637"/>
      <c r="DD29" s="627">
        <v>730401</v>
      </c>
      <c r="DE29" s="634"/>
      <c r="DF29" s="634"/>
      <c r="DG29" s="634"/>
      <c r="DH29" s="634"/>
      <c r="DI29" s="634"/>
      <c r="DJ29" s="634"/>
      <c r="DK29" s="635"/>
      <c r="DL29" s="627">
        <v>730401</v>
      </c>
      <c r="DM29" s="634"/>
      <c r="DN29" s="634"/>
      <c r="DO29" s="634"/>
      <c r="DP29" s="634"/>
      <c r="DQ29" s="634"/>
      <c r="DR29" s="634"/>
      <c r="DS29" s="634"/>
      <c r="DT29" s="634"/>
      <c r="DU29" s="634"/>
      <c r="DV29" s="635"/>
      <c r="DW29" s="624">
        <v>14.7</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662750</v>
      </c>
      <c r="S30" s="622"/>
      <c r="T30" s="622"/>
      <c r="U30" s="622"/>
      <c r="V30" s="622"/>
      <c r="W30" s="622"/>
      <c r="X30" s="622"/>
      <c r="Y30" s="623"/>
      <c r="Z30" s="659">
        <v>7.1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713162</v>
      </c>
      <c r="CS30" s="622"/>
      <c r="CT30" s="622"/>
      <c r="CU30" s="622"/>
      <c r="CV30" s="622"/>
      <c r="CW30" s="622"/>
      <c r="CX30" s="622"/>
      <c r="CY30" s="623"/>
      <c r="CZ30" s="624">
        <v>8.1999999999999993</v>
      </c>
      <c r="DA30" s="636"/>
      <c r="DB30" s="636"/>
      <c r="DC30" s="637"/>
      <c r="DD30" s="627">
        <v>713162</v>
      </c>
      <c r="DE30" s="622"/>
      <c r="DF30" s="622"/>
      <c r="DG30" s="622"/>
      <c r="DH30" s="622"/>
      <c r="DI30" s="622"/>
      <c r="DJ30" s="622"/>
      <c r="DK30" s="623"/>
      <c r="DL30" s="627">
        <v>713162</v>
      </c>
      <c r="DM30" s="622"/>
      <c r="DN30" s="622"/>
      <c r="DO30" s="622"/>
      <c r="DP30" s="622"/>
      <c r="DQ30" s="622"/>
      <c r="DR30" s="622"/>
      <c r="DS30" s="622"/>
      <c r="DT30" s="622"/>
      <c r="DU30" s="622"/>
      <c r="DV30" s="623"/>
      <c r="DW30" s="624">
        <v>14.4</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99.4</v>
      </c>
      <c r="BH31" s="684"/>
      <c r="BI31" s="684"/>
      <c r="BJ31" s="684"/>
      <c r="BK31" s="684"/>
      <c r="BL31" s="684"/>
      <c r="BM31" s="685">
        <v>98.7</v>
      </c>
      <c r="BN31" s="684"/>
      <c r="BO31" s="684"/>
      <c r="BP31" s="684"/>
      <c r="BQ31" s="686"/>
      <c r="BR31" s="683">
        <v>99.4</v>
      </c>
      <c r="BS31" s="684"/>
      <c r="BT31" s="684"/>
      <c r="BU31" s="684"/>
      <c r="BV31" s="684"/>
      <c r="BW31" s="684"/>
      <c r="BX31" s="685">
        <v>98.5</v>
      </c>
      <c r="BY31" s="684"/>
      <c r="BZ31" s="684"/>
      <c r="CA31" s="684"/>
      <c r="CB31" s="686"/>
      <c r="CD31" s="642"/>
      <c r="CE31" s="643"/>
      <c r="CF31" s="618" t="s">
        <v>300</v>
      </c>
      <c r="CG31" s="619"/>
      <c r="CH31" s="619"/>
      <c r="CI31" s="619"/>
      <c r="CJ31" s="619"/>
      <c r="CK31" s="619"/>
      <c r="CL31" s="619"/>
      <c r="CM31" s="619"/>
      <c r="CN31" s="619"/>
      <c r="CO31" s="619"/>
      <c r="CP31" s="619"/>
      <c r="CQ31" s="620"/>
      <c r="CR31" s="621">
        <v>17239</v>
      </c>
      <c r="CS31" s="634"/>
      <c r="CT31" s="634"/>
      <c r="CU31" s="634"/>
      <c r="CV31" s="634"/>
      <c r="CW31" s="634"/>
      <c r="CX31" s="634"/>
      <c r="CY31" s="635"/>
      <c r="CZ31" s="624">
        <v>0.2</v>
      </c>
      <c r="DA31" s="636"/>
      <c r="DB31" s="636"/>
      <c r="DC31" s="637"/>
      <c r="DD31" s="627">
        <v>17239</v>
      </c>
      <c r="DE31" s="634"/>
      <c r="DF31" s="634"/>
      <c r="DG31" s="634"/>
      <c r="DH31" s="634"/>
      <c r="DI31" s="634"/>
      <c r="DJ31" s="634"/>
      <c r="DK31" s="635"/>
      <c r="DL31" s="627">
        <v>17239</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490010</v>
      </c>
      <c r="S32" s="622"/>
      <c r="T32" s="622"/>
      <c r="U32" s="622"/>
      <c r="V32" s="622"/>
      <c r="W32" s="622"/>
      <c r="X32" s="622"/>
      <c r="Y32" s="623"/>
      <c r="Z32" s="659">
        <v>5.3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99.8</v>
      </c>
      <c r="BH32" s="634"/>
      <c r="BI32" s="634"/>
      <c r="BJ32" s="634"/>
      <c r="BK32" s="634"/>
      <c r="BL32" s="634"/>
      <c r="BM32" s="625">
        <v>99.4</v>
      </c>
      <c r="BN32" s="634"/>
      <c r="BO32" s="634"/>
      <c r="BP32" s="634"/>
      <c r="BQ32" s="657"/>
      <c r="BR32" s="692">
        <v>99.6</v>
      </c>
      <c r="BS32" s="634"/>
      <c r="BT32" s="634"/>
      <c r="BU32" s="634"/>
      <c r="BV32" s="634"/>
      <c r="BW32" s="634"/>
      <c r="BX32" s="625">
        <v>99.1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82185</v>
      </c>
      <c r="S33" s="622"/>
      <c r="T33" s="622"/>
      <c r="U33" s="622"/>
      <c r="V33" s="622"/>
      <c r="W33" s="622"/>
      <c r="X33" s="622"/>
      <c r="Y33" s="623"/>
      <c r="Z33" s="659">
        <v>0.9</v>
      </c>
      <c r="AA33" s="659"/>
      <c r="AB33" s="659"/>
      <c r="AC33" s="659"/>
      <c r="AD33" s="660">
        <v>77698</v>
      </c>
      <c r="AE33" s="660"/>
      <c r="AF33" s="660"/>
      <c r="AG33" s="660"/>
      <c r="AH33" s="660"/>
      <c r="AI33" s="660"/>
      <c r="AJ33" s="660"/>
      <c r="AK33" s="660"/>
      <c r="AL33" s="624">
        <v>1.6</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v>
      </c>
      <c r="BH33" s="606"/>
      <c r="BI33" s="606"/>
      <c r="BJ33" s="606"/>
      <c r="BK33" s="606"/>
      <c r="BL33" s="606"/>
      <c r="BM33" s="652">
        <v>98</v>
      </c>
      <c r="BN33" s="606"/>
      <c r="BO33" s="606"/>
      <c r="BP33" s="606"/>
      <c r="BQ33" s="669"/>
      <c r="BR33" s="682">
        <v>99.1</v>
      </c>
      <c r="BS33" s="606"/>
      <c r="BT33" s="606"/>
      <c r="BU33" s="606"/>
      <c r="BV33" s="606"/>
      <c r="BW33" s="606"/>
      <c r="BX33" s="652">
        <v>97.9</v>
      </c>
      <c r="BY33" s="606"/>
      <c r="BZ33" s="606"/>
      <c r="CA33" s="606"/>
      <c r="CB33" s="669"/>
      <c r="CD33" s="618" t="s">
        <v>307</v>
      </c>
      <c r="CE33" s="619"/>
      <c r="CF33" s="619"/>
      <c r="CG33" s="619"/>
      <c r="CH33" s="619"/>
      <c r="CI33" s="619"/>
      <c r="CJ33" s="619"/>
      <c r="CK33" s="619"/>
      <c r="CL33" s="619"/>
      <c r="CM33" s="619"/>
      <c r="CN33" s="619"/>
      <c r="CO33" s="619"/>
      <c r="CP33" s="619"/>
      <c r="CQ33" s="620"/>
      <c r="CR33" s="621">
        <v>3912494</v>
      </c>
      <c r="CS33" s="634"/>
      <c r="CT33" s="634"/>
      <c r="CU33" s="634"/>
      <c r="CV33" s="634"/>
      <c r="CW33" s="634"/>
      <c r="CX33" s="634"/>
      <c r="CY33" s="635"/>
      <c r="CZ33" s="624">
        <v>44.8</v>
      </c>
      <c r="DA33" s="636"/>
      <c r="DB33" s="636"/>
      <c r="DC33" s="637"/>
      <c r="DD33" s="627">
        <v>2800475</v>
      </c>
      <c r="DE33" s="634"/>
      <c r="DF33" s="634"/>
      <c r="DG33" s="634"/>
      <c r="DH33" s="634"/>
      <c r="DI33" s="634"/>
      <c r="DJ33" s="634"/>
      <c r="DK33" s="635"/>
      <c r="DL33" s="627">
        <v>2352701</v>
      </c>
      <c r="DM33" s="634"/>
      <c r="DN33" s="634"/>
      <c r="DO33" s="634"/>
      <c r="DP33" s="634"/>
      <c r="DQ33" s="634"/>
      <c r="DR33" s="634"/>
      <c r="DS33" s="634"/>
      <c r="DT33" s="634"/>
      <c r="DU33" s="634"/>
      <c r="DV33" s="635"/>
      <c r="DW33" s="624">
        <v>47.4</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287078</v>
      </c>
      <c r="S34" s="622"/>
      <c r="T34" s="622"/>
      <c r="U34" s="622"/>
      <c r="V34" s="622"/>
      <c r="W34" s="622"/>
      <c r="X34" s="622"/>
      <c r="Y34" s="623"/>
      <c r="Z34" s="659">
        <v>3.1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1284671</v>
      </c>
      <c r="CS34" s="622"/>
      <c r="CT34" s="622"/>
      <c r="CU34" s="622"/>
      <c r="CV34" s="622"/>
      <c r="CW34" s="622"/>
      <c r="CX34" s="622"/>
      <c r="CY34" s="623"/>
      <c r="CZ34" s="624">
        <v>14.7</v>
      </c>
      <c r="DA34" s="636"/>
      <c r="DB34" s="636"/>
      <c r="DC34" s="637"/>
      <c r="DD34" s="627">
        <v>884196</v>
      </c>
      <c r="DE34" s="622"/>
      <c r="DF34" s="622"/>
      <c r="DG34" s="622"/>
      <c r="DH34" s="622"/>
      <c r="DI34" s="622"/>
      <c r="DJ34" s="622"/>
      <c r="DK34" s="623"/>
      <c r="DL34" s="627">
        <v>763401</v>
      </c>
      <c r="DM34" s="622"/>
      <c r="DN34" s="622"/>
      <c r="DO34" s="622"/>
      <c r="DP34" s="622"/>
      <c r="DQ34" s="622"/>
      <c r="DR34" s="622"/>
      <c r="DS34" s="622"/>
      <c r="DT34" s="622"/>
      <c r="DU34" s="622"/>
      <c r="DV34" s="623"/>
      <c r="DW34" s="624">
        <v>15.4</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245030</v>
      </c>
      <c r="S35" s="622"/>
      <c r="T35" s="622"/>
      <c r="U35" s="622"/>
      <c r="V35" s="622"/>
      <c r="W35" s="622"/>
      <c r="X35" s="622"/>
      <c r="Y35" s="623"/>
      <c r="Z35" s="659">
        <v>2.6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63435</v>
      </c>
      <c r="CS35" s="634"/>
      <c r="CT35" s="634"/>
      <c r="CU35" s="634"/>
      <c r="CV35" s="634"/>
      <c r="CW35" s="634"/>
      <c r="CX35" s="634"/>
      <c r="CY35" s="635"/>
      <c r="CZ35" s="624">
        <v>0.7</v>
      </c>
      <c r="DA35" s="636"/>
      <c r="DB35" s="636"/>
      <c r="DC35" s="637"/>
      <c r="DD35" s="627">
        <v>56717</v>
      </c>
      <c r="DE35" s="634"/>
      <c r="DF35" s="634"/>
      <c r="DG35" s="634"/>
      <c r="DH35" s="634"/>
      <c r="DI35" s="634"/>
      <c r="DJ35" s="634"/>
      <c r="DK35" s="635"/>
      <c r="DL35" s="627">
        <v>56717</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801229</v>
      </c>
      <c r="S36" s="622"/>
      <c r="T36" s="622"/>
      <c r="U36" s="622"/>
      <c r="V36" s="622"/>
      <c r="W36" s="622"/>
      <c r="X36" s="622"/>
      <c r="Y36" s="623"/>
      <c r="Z36" s="659">
        <v>8.6</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873938</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52517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1661052</v>
      </c>
      <c r="CS36" s="622"/>
      <c r="CT36" s="622"/>
      <c r="CU36" s="622"/>
      <c r="CV36" s="622"/>
      <c r="CW36" s="622"/>
      <c r="CX36" s="622"/>
      <c r="CY36" s="623"/>
      <c r="CZ36" s="624">
        <v>19</v>
      </c>
      <c r="DA36" s="636"/>
      <c r="DB36" s="636"/>
      <c r="DC36" s="637"/>
      <c r="DD36" s="627">
        <v>1194693</v>
      </c>
      <c r="DE36" s="622"/>
      <c r="DF36" s="622"/>
      <c r="DG36" s="622"/>
      <c r="DH36" s="622"/>
      <c r="DI36" s="622"/>
      <c r="DJ36" s="622"/>
      <c r="DK36" s="623"/>
      <c r="DL36" s="627">
        <v>1176666</v>
      </c>
      <c r="DM36" s="622"/>
      <c r="DN36" s="622"/>
      <c r="DO36" s="622"/>
      <c r="DP36" s="622"/>
      <c r="DQ36" s="622"/>
      <c r="DR36" s="622"/>
      <c r="DS36" s="622"/>
      <c r="DT36" s="622"/>
      <c r="DU36" s="622"/>
      <c r="DV36" s="623"/>
      <c r="DW36" s="624">
        <v>23.7</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141794</v>
      </c>
      <c r="S37" s="622"/>
      <c r="T37" s="622"/>
      <c r="U37" s="622"/>
      <c r="V37" s="622"/>
      <c r="W37" s="622"/>
      <c r="X37" s="622"/>
      <c r="Y37" s="623"/>
      <c r="Z37" s="659">
        <v>1.5</v>
      </c>
      <c r="AA37" s="659"/>
      <c r="AB37" s="659"/>
      <c r="AC37" s="659"/>
      <c r="AD37" s="660">
        <v>9822</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250875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51593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571619</v>
      </c>
      <c r="CS37" s="634"/>
      <c r="CT37" s="634"/>
      <c r="CU37" s="634"/>
      <c r="CV37" s="634"/>
      <c r="CW37" s="634"/>
      <c r="CX37" s="634"/>
      <c r="CY37" s="635"/>
      <c r="CZ37" s="624">
        <v>6.6</v>
      </c>
      <c r="DA37" s="636"/>
      <c r="DB37" s="636"/>
      <c r="DC37" s="637"/>
      <c r="DD37" s="627">
        <v>517111</v>
      </c>
      <c r="DE37" s="634"/>
      <c r="DF37" s="634"/>
      <c r="DG37" s="634"/>
      <c r="DH37" s="634"/>
      <c r="DI37" s="634"/>
      <c r="DJ37" s="634"/>
      <c r="DK37" s="635"/>
      <c r="DL37" s="627">
        <v>512196</v>
      </c>
      <c r="DM37" s="634"/>
      <c r="DN37" s="634"/>
      <c r="DO37" s="634"/>
      <c r="DP37" s="634"/>
      <c r="DQ37" s="634"/>
      <c r="DR37" s="634"/>
      <c r="DS37" s="634"/>
      <c r="DT37" s="634"/>
      <c r="DU37" s="634"/>
      <c r="DV37" s="635"/>
      <c r="DW37" s="624">
        <v>10.3</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1302848</v>
      </c>
      <c r="S38" s="622"/>
      <c r="T38" s="622"/>
      <c r="U38" s="622"/>
      <c r="V38" s="622"/>
      <c r="W38" s="622"/>
      <c r="X38" s="622"/>
      <c r="Y38" s="623"/>
      <c r="Z38" s="659">
        <v>14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111923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1842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445390</v>
      </c>
      <c r="CS38" s="622"/>
      <c r="CT38" s="622"/>
      <c r="CU38" s="622"/>
      <c r="CV38" s="622"/>
      <c r="CW38" s="622"/>
      <c r="CX38" s="622"/>
      <c r="CY38" s="623"/>
      <c r="CZ38" s="624">
        <v>5.0999999999999996</v>
      </c>
      <c r="DA38" s="636"/>
      <c r="DB38" s="636"/>
      <c r="DC38" s="637"/>
      <c r="DD38" s="627">
        <v>353576</v>
      </c>
      <c r="DE38" s="622"/>
      <c r="DF38" s="622"/>
      <c r="DG38" s="622"/>
      <c r="DH38" s="622"/>
      <c r="DI38" s="622"/>
      <c r="DJ38" s="622"/>
      <c r="DK38" s="623"/>
      <c r="DL38" s="627">
        <v>353576</v>
      </c>
      <c r="DM38" s="622"/>
      <c r="DN38" s="622"/>
      <c r="DO38" s="622"/>
      <c r="DP38" s="622"/>
      <c r="DQ38" s="622"/>
      <c r="DR38" s="622"/>
      <c r="DS38" s="622"/>
      <c r="DT38" s="622"/>
      <c r="DU38" s="622"/>
      <c r="DV38" s="623"/>
      <c r="DW38" s="624">
        <v>7.1</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65465</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3293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452126</v>
      </c>
      <c r="CS39" s="634"/>
      <c r="CT39" s="634"/>
      <c r="CU39" s="634"/>
      <c r="CV39" s="634"/>
      <c r="CW39" s="634"/>
      <c r="CX39" s="634"/>
      <c r="CY39" s="635"/>
      <c r="CZ39" s="624">
        <v>5.2</v>
      </c>
      <c r="DA39" s="636"/>
      <c r="DB39" s="636"/>
      <c r="DC39" s="637"/>
      <c r="DD39" s="627">
        <v>308952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14548</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285</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137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5820</v>
      </c>
      <c r="CS40" s="622"/>
      <c r="CT40" s="622"/>
      <c r="CU40" s="622"/>
      <c r="CV40" s="622"/>
      <c r="CW40" s="622"/>
      <c r="CX40" s="622"/>
      <c r="CY40" s="623"/>
      <c r="CZ40" s="624">
        <v>0.1</v>
      </c>
      <c r="DA40" s="636"/>
      <c r="DB40" s="636"/>
      <c r="DC40" s="637"/>
      <c r="DD40" s="627">
        <v>2341</v>
      </c>
      <c r="DE40" s="622"/>
      <c r="DF40" s="622"/>
      <c r="DG40" s="622"/>
      <c r="DH40" s="622"/>
      <c r="DI40" s="622"/>
      <c r="DJ40" s="622"/>
      <c r="DK40" s="623"/>
      <c r="DL40" s="627">
        <v>2341</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9326358</v>
      </c>
      <c r="S41" s="646"/>
      <c r="T41" s="646"/>
      <c r="U41" s="646"/>
      <c r="V41" s="646"/>
      <c r="W41" s="646"/>
      <c r="X41" s="646"/>
      <c r="Y41" s="649"/>
      <c r="Z41" s="650">
        <v>100</v>
      </c>
      <c r="AA41" s="650"/>
      <c r="AB41" s="650"/>
      <c r="AC41" s="650"/>
      <c r="AD41" s="651">
        <v>4952154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128165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317225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242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2247494</v>
      </c>
      <c r="CS42" s="634"/>
      <c r="CT42" s="634"/>
      <c r="CU42" s="634"/>
      <c r="CV42" s="634"/>
      <c r="CW42" s="634"/>
      <c r="CX42" s="634"/>
      <c r="CY42" s="635"/>
      <c r="CZ42" s="624">
        <v>25.8</v>
      </c>
      <c r="DA42" s="636"/>
      <c r="DB42" s="636"/>
      <c r="DC42" s="637"/>
      <c r="DD42" s="627">
        <v>568987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42001</v>
      </c>
      <c r="CS43" s="634"/>
      <c r="CT43" s="634"/>
      <c r="CU43" s="634"/>
      <c r="CV43" s="634"/>
      <c r="CW43" s="634"/>
      <c r="CX43" s="634"/>
      <c r="CY43" s="635"/>
      <c r="CZ43" s="624">
        <v>0.5</v>
      </c>
      <c r="DA43" s="636"/>
      <c r="DB43" s="636"/>
      <c r="DC43" s="637"/>
      <c r="DD43" s="627">
        <v>42001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2241389</v>
      </c>
      <c r="CS44" s="622"/>
      <c r="CT44" s="622"/>
      <c r="CU44" s="622"/>
      <c r="CV44" s="622"/>
      <c r="CW44" s="622"/>
      <c r="CX44" s="622"/>
      <c r="CY44" s="623"/>
      <c r="CZ44" s="624">
        <v>25.7</v>
      </c>
      <c r="DA44" s="625"/>
      <c r="DB44" s="625"/>
      <c r="DC44" s="626"/>
      <c r="DD44" s="627">
        <v>562882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555740</v>
      </c>
      <c r="CS45" s="634"/>
      <c r="CT45" s="634"/>
      <c r="CU45" s="634"/>
      <c r="CV45" s="634"/>
      <c r="CW45" s="634"/>
      <c r="CX45" s="634"/>
      <c r="CY45" s="635"/>
      <c r="CZ45" s="624">
        <v>6.4</v>
      </c>
      <c r="DA45" s="636"/>
      <c r="DB45" s="636"/>
      <c r="DC45" s="637"/>
      <c r="DD45" s="627">
        <v>102083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1623586</v>
      </c>
      <c r="CS46" s="622"/>
      <c r="CT46" s="622"/>
      <c r="CU46" s="622"/>
      <c r="CV46" s="622"/>
      <c r="CW46" s="622"/>
      <c r="CX46" s="622"/>
      <c r="CY46" s="623"/>
      <c r="CZ46" s="624">
        <v>18.600000000000001</v>
      </c>
      <c r="DA46" s="625"/>
      <c r="DB46" s="625"/>
      <c r="DC46" s="626"/>
      <c r="DD46" s="627">
        <v>410936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6105</v>
      </c>
      <c r="CS47" s="634"/>
      <c r="CT47" s="634"/>
      <c r="CU47" s="634"/>
      <c r="CV47" s="634"/>
      <c r="CW47" s="634"/>
      <c r="CX47" s="634"/>
      <c r="CY47" s="635"/>
      <c r="CZ47" s="624">
        <v>0.1</v>
      </c>
      <c r="DA47" s="636"/>
      <c r="DB47" s="636"/>
      <c r="DC47" s="637"/>
      <c r="DD47" s="627">
        <v>6105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8725991</v>
      </c>
      <c r="CS49" s="606"/>
      <c r="CT49" s="606"/>
      <c r="CU49" s="606"/>
      <c r="CV49" s="606"/>
      <c r="CW49" s="606"/>
      <c r="CX49" s="606"/>
      <c r="CY49" s="607"/>
      <c r="CZ49" s="608">
        <v>100</v>
      </c>
      <c r="DA49" s="609"/>
      <c r="DB49" s="609"/>
      <c r="DC49" s="610"/>
      <c r="DD49" s="611">
        <v>5535246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CeeFr/DVDjiWLo3+oMo8TeDkBvGrSq3POwQw+qME7fbtrwKh4AyGFFQTEqp1ZePgnTK2ALPFkaSJwtJRlIV7g==" saltValue="AlBNJlx5mPpHrzc/ct+zz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B1" zoomScaleNormal="100" zoomScaleSheetLayoutView="70" workbookViewId="0">
      <selection activeCell="B1" sqref="B1"/>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9326</v>
      </c>
      <c r="R7" s="1103"/>
      <c r="S7" s="1103"/>
      <c r="T7" s="1103"/>
      <c r="U7" s="1103"/>
      <c r="V7" s="1103">
        <v>8726</v>
      </c>
      <c r="W7" s="1103"/>
      <c r="X7" s="1103"/>
      <c r="Y7" s="1103"/>
      <c r="Z7" s="1103"/>
      <c r="AA7" s="1103">
        <v>600</v>
      </c>
      <c r="AB7" s="1103"/>
      <c r="AC7" s="1103"/>
      <c r="AD7" s="1103"/>
      <c r="AE7" s="1104"/>
      <c r="AF7" s="1105">
        <v>395</v>
      </c>
      <c r="AG7" s="1106"/>
      <c r="AH7" s="1106"/>
      <c r="AI7" s="1106"/>
      <c r="AJ7" s="1107"/>
      <c r="AK7" s="1108">
        <v>245</v>
      </c>
      <c r="AL7" s="1109"/>
      <c r="AM7" s="1109"/>
      <c r="AN7" s="1109"/>
      <c r="AO7" s="1109"/>
      <c r="AP7" s="1109">
        <v>6800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9326</v>
      </c>
      <c r="R23" s="1061"/>
      <c r="S23" s="1061"/>
      <c r="T23" s="1061"/>
      <c r="U23" s="1061"/>
      <c r="V23" s="1061">
        <v>8726</v>
      </c>
      <c r="W23" s="1061"/>
      <c r="X23" s="1061"/>
      <c r="Y23" s="1061"/>
      <c r="Z23" s="1061"/>
      <c r="AA23" s="1061">
        <v>600</v>
      </c>
      <c r="AB23" s="1061"/>
      <c r="AC23" s="1061"/>
      <c r="AD23" s="1061"/>
      <c r="AE23" s="1068"/>
      <c r="AF23" s="1069">
        <v>395</v>
      </c>
      <c r="AG23" s="1061"/>
      <c r="AH23" s="1061"/>
      <c r="AI23" s="1061"/>
      <c r="AJ23" s="1070"/>
      <c r="AK23" s="1071"/>
      <c r="AL23" s="1072"/>
      <c r="AM23" s="1072"/>
      <c r="AN23" s="1072"/>
      <c r="AO23" s="1072"/>
      <c r="AP23" s="1061">
        <v>6800</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1539</v>
      </c>
      <c r="R28" s="1051"/>
      <c r="S28" s="1051"/>
      <c r="T28" s="1051"/>
      <c r="U28" s="1051"/>
      <c r="V28" s="1051">
        <v>1505</v>
      </c>
      <c r="W28" s="1051"/>
      <c r="X28" s="1051"/>
      <c r="Y28" s="1051"/>
      <c r="Z28" s="1051"/>
      <c r="AA28" s="1051">
        <v>34</v>
      </c>
      <c r="AB28" s="1051"/>
      <c r="AC28" s="1051"/>
      <c r="AD28" s="1051"/>
      <c r="AE28" s="1052"/>
      <c r="AF28" s="1053">
        <v>34</v>
      </c>
      <c r="AG28" s="1051"/>
      <c r="AH28" s="1051"/>
      <c r="AI28" s="1051"/>
      <c r="AJ28" s="1054"/>
      <c r="AK28" s="1042">
        <v>101</v>
      </c>
      <c r="AL28" s="1043"/>
      <c r="AM28" s="1043"/>
      <c r="AN28" s="1043"/>
      <c r="AO28" s="1043"/>
      <c r="AP28" s="1043" t="s">
        <v>552</v>
      </c>
      <c r="AQ28" s="1043"/>
      <c r="AR28" s="1043"/>
      <c r="AS28" s="1043"/>
      <c r="AT28" s="1043"/>
      <c r="AU28" s="1043" t="s">
        <v>552</v>
      </c>
      <c r="AV28" s="1043"/>
      <c r="AW28" s="1043"/>
      <c r="AX28" s="1043"/>
      <c r="AY28" s="1043"/>
      <c r="AZ28" s="1044" t="s">
        <v>561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27</v>
      </c>
      <c r="R29" s="1039"/>
      <c r="S29" s="1039"/>
      <c r="T29" s="1039"/>
      <c r="U29" s="1039"/>
      <c r="V29" s="1039">
        <v>27</v>
      </c>
      <c r="W29" s="1039"/>
      <c r="X29" s="1039"/>
      <c r="Y29" s="1039"/>
      <c r="Z29" s="1039"/>
      <c r="AA29" s="1039" t="s">
        <v>550</v>
      </c>
      <c r="AB29" s="1039"/>
      <c r="AC29" s="1039"/>
      <c r="AD29" s="1039"/>
      <c r="AE29" s="1040"/>
      <c r="AF29" s="1035" t="s">
        <v>122</v>
      </c>
      <c r="AG29" s="1036"/>
      <c r="AH29" s="1036"/>
      <c r="AI29" s="1036"/>
      <c r="AJ29" s="1037"/>
      <c r="AK29" s="980">
        <v>27</v>
      </c>
      <c r="AL29" s="971"/>
      <c r="AM29" s="971"/>
      <c r="AN29" s="971"/>
      <c r="AO29" s="971"/>
      <c r="AP29" s="971" t="s">
        <v>552</v>
      </c>
      <c r="AQ29" s="971"/>
      <c r="AR29" s="971"/>
      <c r="AS29" s="971"/>
      <c r="AT29" s="971"/>
      <c r="AU29" s="971" t="s">
        <v>552</v>
      </c>
      <c r="AV29" s="971"/>
      <c r="AW29" s="971"/>
      <c r="AX29" s="971"/>
      <c r="AY29" s="971"/>
      <c r="AZ29" s="1041" t="s">
        <v>552</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1015</v>
      </c>
      <c r="R30" s="1039"/>
      <c r="S30" s="1039"/>
      <c r="T30" s="1039"/>
      <c r="U30" s="1039"/>
      <c r="V30" s="1039">
        <v>911</v>
      </c>
      <c r="W30" s="1039"/>
      <c r="X30" s="1039"/>
      <c r="Y30" s="1039"/>
      <c r="Z30" s="1039"/>
      <c r="AA30" s="1039">
        <v>104</v>
      </c>
      <c r="AB30" s="1039"/>
      <c r="AC30" s="1039"/>
      <c r="AD30" s="1039"/>
      <c r="AE30" s="1040"/>
      <c r="AF30" s="1035">
        <v>104</v>
      </c>
      <c r="AG30" s="1036"/>
      <c r="AH30" s="1036"/>
      <c r="AI30" s="1036"/>
      <c r="AJ30" s="1037"/>
      <c r="AK30" s="980">
        <v>142</v>
      </c>
      <c r="AL30" s="971"/>
      <c r="AM30" s="971"/>
      <c r="AN30" s="971"/>
      <c r="AO30" s="971"/>
      <c r="AP30" s="971" t="s">
        <v>552</v>
      </c>
      <c r="AQ30" s="971"/>
      <c r="AR30" s="971"/>
      <c r="AS30" s="971"/>
      <c r="AT30" s="971"/>
      <c r="AU30" s="971" t="s">
        <v>552</v>
      </c>
      <c r="AV30" s="971"/>
      <c r="AW30" s="971"/>
      <c r="AX30" s="971"/>
      <c r="AY30" s="971"/>
      <c r="AZ30" s="1041" t="s">
        <v>552</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209</v>
      </c>
      <c r="R31" s="1039"/>
      <c r="S31" s="1039"/>
      <c r="T31" s="1039"/>
      <c r="U31" s="1039"/>
      <c r="V31" s="1039">
        <v>209</v>
      </c>
      <c r="W31" s="1039"/>
      <c r="X31" s="1039"/>
      <c r="Y31" s="1039"/>
      <c r="Z31" s="1039"/>
      <c r="AA31" s="1039" t="s">
        <v>550</v>
      </c>
      <c r="AB31" s="1039"/>
      <c r="AC31" s="1039"/>
      <c r="AD31" s="1039"/>
      <c r="AE31" s="1040"/>
      <c r="AF31" s="1035" t="s">
        <v>122</v>
      </c>
      <c r="AG31" s="1036"/>
      <c r="AH31" s="1036"/>
      <c r="AI31" s="1036"/>
      <c r="AJ31" s="1037"/>
      <c r="AK31" s="980">
        <v>44</v>
      </c>
      <c r="AL31" s="971"/>
      <c r="AM31" s="971"/>
      <c r="AN31" s="971"/>
      <c r="AO31" s="971"/>
      <c r="AP31" s="971" t="s">
        <v>552</v>
      </c>
      <c r="AQ31" s="971"/>
      <c r="AR31" s="971"/>
      <c r="AS31" s="971"/>
      <c r="AT31" s="971"/>
      <c r="AU31" s="971" t="s">
        <v>552</v>
      </c>
      <c r="AV31" s="971"/>
      <c r="AW31" s="971"/>
      <c r="AX31" s="971"/>
      <c r="AY31" s="971"/>
      <c r="AZ31" s="1041" t="s">
        <v>552</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392</v>
      </c>
      <c r="C32" s="1031"/>
      <c r="D32" s="1031"/>
      <c r="E32" s="1031"/>
      <c r="F32" s="1031"/>
      <c r="G32" s="1031"/>
      <c r="H32" s="1031"/>
      <c r="I32" s="1031"/>
      <c r="J32" s="1031"/>
      <c r="K32" s="1031"/>
      <c r="L32" s="1031"/>
      <c r="M32" s="1031"/>
      <c r="N32" s="1031"/>
      <c r="O32" s="1031"/>
      <c r="P32" s="1032"/>
      <c r="Q32" s="1038">
        <v>173</v>
      </c>
      <c r="R32" s="1039"/>
      <c r="S32" s="1039"/>
      <c r="T32" s="1039"/>
      <c r="U32" s="1039"/>
      <c r="V32" s="1039">
        <v>122</v>
      </c>
      <c r="W32" s="1039"/>
      <c r="X32" s="1039"/>
      <c r="Y32" s="1039"/>
      <c r="Z32" s="1039"/>
      <c r="AA32" s="1039">
        <v>51</v>
      </c>
      <c r="AB32" s="1039"/>
      <c r="AC32" s="1039"/>
      <c r="AD32" s="1039"/>
      <c r="AE32" s="1040"/>
      <c r="AF32" s="1035">
        <v>406</v>
      </c>
      <c r="AG32" s="1036"/>
      <c r="AH32" s="1036"/>
      <c r="AI32" s="1036"/>
      <c r="AJ32" s="1037"/>
      <c r="AK32" s="980">
        <v>0</v>
      </c>
      <c r="AL32" s="971"/>
      <c r="AM32" s="971"/>
      <c r="AN32" s="971"/>
      <c r="AO32" s="971"/>
      <c r="AP32" s="971">
        <v>234</v>
      </c>
      <c r="AQ32" s="971"/>
      <c r="AR32" s="971"/>
      <c r="AS32" s="971"/>
      <c r="AT32" s="971"/>
      <c r="AU32" s="971" t="s">
        <v>552</v>
      </c>
      <c r="AV32" s="971"/>
      <c r="AW32" s="971"/>
      <c r="AX32" s="971"/>
      <c r="AY32" s="971"/>
      <c r="AZ32" s="1041" t="s">
        <v>562</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116</v>
      </c>
      <c r="R33" s="1039"/>
      <c r="S33" s="1039"/>
      <c r="T33" s="1039"/>
      <c r="U33" s="1039"/>
      <c r="V33" s="1039">
        <v>125</v>
      </c>
      <c r="W33" s="1039"/>
      <c r="X33" s="1039"/>
      <c r="Y33" s="1039"/>
      <c r="Z33" s="1039"/>
      <c r="AA33" s="1039">
        <v>-10</v>
      </c>
      <c r="AB33" s="1039"/>
      <c r="AC33" s="1039"/>
      <c r="AD33" s="1039"/>
      <c r="AE33" s="1040"/>
      <c r="AF33" s="1035">
        <v>41</v>
      </c>
      <c r="AG33" s="1036"/>
      <c r="AH33" s="1036"/>
      <c r="AI33" s="1036"/>
      <c r="AJ33" s="1037"/>
      <c r="AK33" s="980">
        <v>65</v>
      </c>
      <c r="AL33" s="971"/>
      <c r="AM33" s="971"/>
      <c r="AN33" s="971"/>
      <c r="AO33" s="971"/>
      <c r="AP33" s="971">
        <v>645</v>
      </c>
      <c r="AQ33" s="971"/>
      <c r="AR33" s="971"/>
      <c r="AS33" s="971"/>
      <c r="AT33" s="971"/>
      <c r="AU33" s="971">
        <v>398</v>
      </c>
      <c r="AV33" s="971"/>
      <c r="AW33" s="971"/>
      <c r="AX33" s="971"/>
      <c r="AY33" s="971"/>
      <c r="AZ33" s="1041" t="s">
        <v>562</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395</v>
      </c>
      <c r="C34" s="1031"/>
      <c r="D34" s="1031"/>
      <c r="E34" s="1031"/>
      <c r="F34" s="1031"/>
      <c r="G34" s="1031"/>
      <c r="H34" s="1031"/>
      <c r="I34" s="1031"/>
      <c r="J34" s="1031"/>
      <c r="K34" s="1031"/>
      <c r="L34" s="1031"/>
      <c r="M34" s="1031"/>
      <c r="N34" s="1031"/>
      <c r="O34" s="1031"/>
      <c r="P34" s="1032"/>
      <c r="Q34" s="1038">
        <v>483</v>
      </c>
      <c r="R34" s="1039"/>
      <c r="S34" s="1039"/>
      <c r="T34" s="1039"/>
      <c r="U34" s="1039"/>
      <c r="V34" s="1039">
        <v>428</v>
      </c>
      <c r="W34" s="1039"/>
      <c r="X34" s="1039"/>
      <c r="Y34" s="1039"/>
      <c r="Z34" s="1039"/>
      <c r="AA34" s="1039">
        <v>55</v>
      </c>
      <c r="AB34" s="1039"/>
      <c r="AC34" s="1039"/>
      <c r="AD34" s="1039"/>
      <c r="AE34" s="1040"/>
      <c r="AF34" s="1035">
        <v>50</v>
      </c>
      <c r="AG34" s="1036"/>
      <c r="AH34" s="1036"/>
      <c r="AI34" s="1036"/>
      <c r="AJ34" s="1037"/>
      <c r="AK34" s="980">
        <v>251</v>
      </c>
      <c r="AL34" s="971"/>
      <c r="AM34" s="971"/>
      <c r="AN34" s="971"/>
      <c r="AO34" s="971"/>
      <c r="AP34" s="971">
        <v>1148</v>
      </c>
      <c r="AQ34" s="971"/>
      <c r="AR34" s="971"/>
      <c r="AS34" s="971"/>
      <c r="AT34" s="971"/>
      <c r="AU34" s="971">
        <v>1047</v>
      </c>
      <c r="AV34" s="971"/>
      <c r="AW34" s="971"/>
      <c r="AX34" s="971"/>
      <c r="AY34" s="971"/>
      <c r="AZ34" s="1041" t="s">
        <v>562</v>
      </c>
      <c r="BA34" s="1041"/>
      <c r="BB34" s="1041"/>
      <c r="BC34" s="1041"/>
      <c r="BD34" s="1041"/>
      <c r="BE34" s="972" t="s">
        <v>393</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635</v>
      </c>
      <c r="AG63" s="959"/>
      <c r="AH63" s="959"/>
      <c r="AI63" s="959"/>
      <c r="AJ63" s="1022"/>
      <c r="AK63" s="1023"/>
      <c r="AL63" s="963"/>
      <c r="AM63" s="963"/>
      <c r="AN63" s="963"/>
      <c r="AO63" s="963"/>
      <c r="AP63" s="959">
        <v>2027</v>
      </c>
      <c r="AQ63" s="959"/>
      <c r="AR63" s="959"/>
      <c r="AS63" s="959"/>
      <c r="AT63" s="959"/>
      <c r="AU63" s="959">
        <v>1445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556</v>
      </c>
      <c r="C68" s="986"/>
      <c r="D68" s="986"/>
      <c r="E68" s="986"/>
      <c r="F68" s="986"/>
      <c r="G68" s="986"/>
      <c r="H68" s="986"/>
      <c r="I68" s="986"/>
      <c r="J68" s="986"/>
      <c r="K68" s="986"/>
      <c r="L68" s="986"/>
      <c r="M68" s="986"/>
      <c r="N68" s="986"/>
      <c r="O68" s="986"/>
      <c r="P68" s="987"/>
      <c r="Q68" s="988">
        <v>2462</v>
      </c>
      <c r="R68" s="982"/>
      <c r="S68" s="982"/>
      <c r="T68" s="982"/>
      <c r="U68" s="982"/>
      <c r="V68" s="982">
        <v>2076</v>
      </c>
      <c r="W68" s="982"/>
      <c r="X68" s="982"/>
      <c r="Y68" s="982"/>
      <c r="Z68" s="982"/>
      <c r="AA68" s="982">
        <v>387</v>
      </c>
      <c r="AB68" s="982"/>
      <c r="AC68" s="982"/>
      <c r="AD68" s="982"/>
      <c r="AE68" s="982"/>
      <c r="AF68" s="982">
        <v>49</v>
      </c>
      <c r="AG68" s="982"/>
      <c r="AH68" s="982"/>
      <c r="AI68" s="982"/>
      <c r="AJ68" s="982"/>
      <c r="AK68" s="982">
        <v>113</v>
      </c>
      <c r="AL68" s="982"/>
      <c r="AM68" s="982"/>
      <c r="AN68" s="982"/>
      <c r="AO68" s="982"/>
      <c r="AP68" s="982">
        <v>1322</v>
      </c>
      <c r="AQ68" s="982"/>
      <c r="AR68" s="982"/>
      <c r="AS68" s="982"/>
      <c r="AT68" s="982"/>
      <c r="AU68" s="982">
        <v>171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557</v>
      </c>
      <c r="C69" s="975"/>
      <c r="D69" s="975"/>
      <c r="E69" s="975"/>
      <c r="F69" s="975"/>
      <c r="G69" s="975"/>
      <c r="H69" s="975"/>
      <c r="I69" s="975"/>
      <c r="J69" s="975"/>
      <c r="K69" s="975"/>
      <c r="L69" s="975"/>
      <c r="M69" s="975"/>
      <c r="N69" s="975"/>
      <c r="O69" s="975"/>
      <c r="P69" s="976"/>
      <c r="Q69" s="977">
        <v>65</v>
      </c>
      <c r="R69" s="971"/>
      <c r="S69" s="971"/>
      <c r="T69" s="971"/>
      <c r="U69" s="971"/>
      <c r="V69" s="971">
        <v>64</v>
      </c>
      <c r="W69" s="971"/>
      <c r="X69" s="971"/>
      <c r="Y69" s="971"/>
      <c r="Z69" s="971"/>
      <c r="AA69" s="971">
        <v>1</v>
      </c>
      <c r="AB69" s="971"/>
      <c r="AC69" s="971"/>
      <c r="AD69" s="971"/>
      <c r="AE69" s="971"/>
      <c r="AF69" s="971">
        <v>511</v>
      </c>
      <c r="AG69" s="971"/>
      <c r="AH69" s="971"/>
      <c r="AI69" s="971"/>
      <c r="AJ69" s="971"/>
      <c r="AK69" s="971" t="s">
        <v>568</v>
      </c>
      <c r="AL69" s="971"/>
      <c r="AM69" s="971"/>
      <c r="AN69" s="971"/>
      <c r="AO69" s="971"/>
      <c r="AP69" s="971" t="s">
        <v>568</v>
      </c>
      <c r="AQ69" s="971"/>
      <c r="AR69" s="971"/>
      <c r="AS69" s="971"/>
      <c r="AT69" s="971"/>
      <c r="AU69" s="971" t="s">
        <v>568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558</v>
      </c>
      <c r="C70" s="975"/>
      <c r="D70" s="975"/>
      <c r="E70" s="975"/>
      <c r="F70" s="975"/>
      <c r="G70" s="975"/>
      <c r="H70" s="975"/>
      <c r="I70" s="975"/>
      <c r="J70" s="975"/>
      <c r="K70" s="975"/>
      <c r="L70" s="975"/>
      <c r="M70" s="975"/>
      <c r="N70" s="975"/>
      <c r="O70" s="975"/>
      <c r="P70" s="976"/>
      <c r="Q70" s="977">
        <v>117</v>
      </c>
      <c r="R70" s="971"/>
      <c r="S70" s="971"/>
      <c r="T70" s="971"/>
      <c r="U70" s="971"/>
      <c r="V70" s="971">
        <v>103</v>
      </c>
      <c r="W70" s="971"/>
      <c r="X70" s="971"/>
      <c r="Y70" s="971"/>
      <c r="Z70" s="971"/>
      <c r="AA70" s="971">
        <v>15</v>
      </c>
      <c r="AB70" s="971"/>
      <c r="AC70" s="971"/>
      <c r="AD70" s="971"/>
      <c r="AE70" s="971"/>
      <c r="AF70" s="971">
        <v>15</v>
      </c>
      <c r="AG70" s="971"/>
      <c r="AH70" s="971"/>
      <c r="AI70" s="971"/>
      <c r="AJ70" s="971"/>
      <c r="AK70" s="971" t="s">
        <v>568</v>
      </c>
      <c r="AL70" s="971"/>
      <c r="AM70" s="971"/>
      <c r="AN70" s="971"/>
      <c r="AO70" s="971"/>
      <c r="AP70" s="971" t="s">
        <v>568</v>
      </c>
      <c r="AQ70" s="971"/>
      <c r="AR70" s="971"/>
      <c r="AS70" s="971"/>
      <c r="AT70" s="971"/>
      <c r="AU70" s="971" t="s">
        <v>568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559</v>
      </c>
      <c r="C71" s="975"/>
      <c r="D71" s="975"/>
      <c r="E71" s="975"/>
      <c r="F71" s="975"/>
      <c r="G71" s="975"/>
      <c r="H71" s="975"/>
      <c r="I71" s="975"/>
      <c r="J71" s="975"/>
      <c r="K71" s="975"/>
      <c r="L71" s="975"/>
      <c r="M71" s="975"/>
      <c r="N71" s="975"/>
      <c r="O71" s="975"/>
      <c r="P71" s="976"/>
      <c r="Q71" s="977">
        <v>529</v>
      </c>
      <c r="R71" s="971"/>
      <c r="S71" s="971"/>
      <c r="T71" s="971"/>
      <c r="U71" s="971"/>
      <c r="V71" s="971">
        <v>481</v>
      </c>
      <c r="W71" s="971"/>
      <c r="X71" s="971"/>
      <c r="Y71" s="971"/>
      <c r="Z71" s="971"/>
      <c r="AA71" s="971">
        <v>48</v>
      </c>
      <c r="AB71" s="971"/>
      <c r="AC71" s="971"/>
      <c r="AD71" s="971"/>
      <c r="AE71" s="971"/>
      <c r="AF71" s="971">
        <v>36</v>
      </c>
      <c r="AG71" s="971"/>
      <c r="AH71" s="971"/>
      <c r="AI71" s="971"/>
      <c r="AJ71" s="971"/>
      <c r="AK71" s="971" t="s">
        <v>568</v>
      </c>
      <c r="AL71" s="971"/>
      <c r="AM71" s="971"/>
      <c r="AN71" s="971"/>
      <c r="AO71" s="971"/>
      <c r="AP71" s="971">
        <v>42</v>
      </c>
      <c r="AQ71" s="971"/>
      <c r="AR71" s="971"/>
      <c r="AS71" s="971"/>
      <c r="AT71" s="971"/>
      <c r="AU71" s="971" t="s">
        <v>568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551</v>
      </c>
      <c r="C72" s="975"/>
      <c r="D72" s="975"/>
      <c r="E72" s="975"/>
      <c r="F72" s="975"/>
      <c r="G72" s="975"/>
      <c r="H72" s="975"/>
      <c r="I72" s="975"/>
      <c r="J72" s="975"/>
      <c r="K72" s="975"/>
      <c r="L72" s="975"/>
      <c r="M72" s="975"/>
      <c r="N72" s="975"/>
      <c r="O72" s="975"/>
      <c r="P72" s="976"/>
      <c r="Q72" s="977">
        <v>103</v>
      </c>
      <c r="R72" s="971"/>
      <c r="S72" s="971"/>
      <c r="T72" s="971"/>
      <c r="U72" s="971"/>
      <c r="V72" s="971">
        <v>91</v>
      </c>
      <c r="W72" s="971"/>
      <c r="X72" s="971"/>
      <c r="Y72" s="971"/>
      <c r="Z72" s="971"/>
      <c r="AA72" s="971">
        <v>11</v>
      </c>
      <c r="AB72" s="971"/>
      <c r="AC72" s="971"/>
      <c r="AD72" s="971"/>
      <c r="AE72" s="971"/>
      <c r="AF72" s="971">
        <v>11</v>
      </c>
      <c r="AG72" s="971"/>
      <c r="AH72" s="971"/>
      <c r="AI72" s="971"/>
      <c r="AJ72" s="971"/>
      <c r="AK72" s="971" t="s">
        <v>568</v>
      </c>
      <c r="AL72" s="971"/>
      <c r="AM72" s="971"/>
      <c r="AN72" s="971"/>
      <c r="AO72" s="971"/>
      <c r="AP72" s="971" t="s">
        <v>568</v>
      </c>
      <c r="AQ72" s="971"/>
      <c r="AR72" s="971"/>
      <c r="AS72" s="971"/>
      <c r="AT72" s="971"/>
      <c r="AU72" s="971" t="s">
        <v>568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569</v>
      </c>
      <c r="C73" s="975"/>
      <c r="D73" s="975"/>
      <c r="E73" s="975"/>
      <c r="F73" s="975"/>
      <c r="G73" s="975"/>
      <c r="H73" s="975"/>
      <c r="I73" s="975"/>
      <c r="J73" s="975"/>
      <c r="K73" s="975"/>
      <c r="L73" s="975"/>
      <c r="M73" s="975"/>
      <c r="N73" s="975"/>
      <c r="O73" s="975"/>
      <c r="P73" s="976"/>
      <c r="Q73" s="977">
        <v>276838</v>
      </c>
      <c r="R73" s="971"/>
      <c r="S73" s="971"/>
      <c r="T73" s="971"/>
      <c r="U73" s="971"/>
      <c r="V73" s="971">
        <v>269931</v>
      </c>
      <c r="W73" s="971"/>
      <c r="X73" s="971"/>
      <c r="Y73" s="971"/>
      <c r="Z73" s="971"/>
      <c r="AA73" s="971">
        <v>6907</v>
      </c>
      <c r="AB73" s="971"/>
      <c r="AC73" s="971"/>
      <c r="AD73" s="971"/>
      <c r="AE73" s="971"/>
      <c r="AF73" s="971">
        <v>6907</v>
      </c>
      <c r="AG73" s="971"/>
      <c r="AH73" s="971"/>
      <c r="AI73" s="971"/>
      <c r="AJ73" s="971"/>
      <c r="AK73" s="971">
        <v>2277</v>
      </c>
      <c r="AL73" s="971"/>
      <c r="AM73" s="971"/>
      <c r="AN73" s="971"/>
      <c r="AO73" s="971"/>
      <c r="AP73" s="971" t="s">
        <v>568</v>
      </c>
      <c r="AQ73" s="971"/>
      <c r="AR73" s="971"/>
      <c r="AS73" s="971"/>
      <c r="AT73" s="971"/>
      <c r="AU73" s="971" t="s">
        <v>568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554</v>
      </c>
      <c r="C74" s="975"/>
      <c r="D74" s="975"/>
      <c r="E74" s="975"/>
      <c r="F74" s="975"/>
      <c r="G74" s="975"/>
      <c r="H74" s="975"/>
      <c r="I74" s="975"/>
      <c r="J74" s="975"/>
      <c r="K74" s="975"/>
      <c r="L74" s="975"/>
      <c r="M74" s="975"/>
      <c r="N74" s="975"/>
      <c r="O74" s="975"/>
      <c r="P74" s="976"/>
      <c r="Q74" s="977">
        <v>4539</v>
      </c>
      <c r="R74" s="971"/>
      <c r="S74" s="971"/>
      <c r="T74" s="971"/>
      <c r="U74" s="971"/>
      <c r="V74" s="971">
        <v>4239</v>
      </c>
      <c r="W74" s="971"/>
      <c r="X74" s="971"/>
      <c r="Y74" s="971"/>
      <c r="Z74" s="971"/>
      <c r="AA74" s="971">
        <v>300</v>
      </c>
      <c r="AB74" s="971"/>
      <c r="AC74" s="971"/>
      <c r="AD74" s="971"/>
      <c r="AE74" s="971"/>
      <c r="AF74" s="971">
        <v>300</v>
      </c>
      <c r="AG74" s="971"/>
      <c r="AH74" s="971"/>
      <c r="AI74" s="971"/>
      <c r="AJ74" s="971"/>
      <c r="AK74" s="971" t="s">
        <v>568</v>
      </c>
      <c r="AL74" s="971"/>
      <c r="AM74" s="971"/>
      <c r="AN74" s="971"/>
      <c r="AO74" s="971"/>
      <c r="AP74" s="971" t="s">
        <v>568</v>
      </c>
      <c r="AQ74" s="971"/>
      <c r="AR74" s="971"/>
      <c r="AS74" s="971"/>
      <c r="AT74" s="971"/>
      <c r="AU74" s="971" t="s">
        <v>568</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553</v>
      </c>
      <c r="C75" s="975"/>
      <c r="D75" s="975"/>
      <c r="E75" s="975"/>
      <c r="F75" s="975"/>
      <c r="G75" s="975"/>
      <c r="H75" s="975"/>
      <c r="I75" s="975"/>
      <c r="J75" s="975"/>
      <c r="K75" s="975"/>
      <c r="L75" s="975"/>
      <c r="M75" s="975"/>
      <c r="N75" s="975"/>
      <c r="O75" s="975"/>
      <c r="P75" s="976"/>
      <c r="Q75" s="978">
        <v>227</v>
      </c>
      <c r="R75" s="979"/>
      <c r="S75" s="979"/>
      <c r="T75" s="979"/>
      <c r="U75" s="980"/>
      <c r="V75" s="981">
        <v>199</v>
      </c>
      <c r="W75" s="979"/>
      <c r="X75" s="979"/>
      <c r="Y75" s="979"/>
      <c r="Z75" s="980"/>
      <c r="AA75" s="981">
        <v>28</v>
      </c>
      <c r="AB75" s="979"/>
      <c r="AC75" s="979"/>
      <c r="AD75" s="979"/>
      <c r="AE75" s="980"/>
      <c r="AF75" s="981">
        <v>28</v>
      </c>
      <c r="AG75" s="979"/>
      <c r="AH75" s="979"/>
      <c r="AI75" s="979"/>
      <c r="AJ75" s="980"/>
      <c r="AK75" s="981">
        <v>75</v>
      </c>
      <c r="AL75" s="979"/>
      <c r="AM75" s="979"/>
      <c r="AN75" s="979"/>
      <c r="AO75" s="980"/>
      <c r="AP75" s="981" t="s">
        <v>568</v>
      </c>
      <c r="AQ75" s="979"/>
      <c r="AR75" s="979"/>
      <c r="AS75" s="979"/>
      <c r="AT75" s="980"/>
      <c r="AU75" s="981" t="s">
        <v>568</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560</v>
      </c>
      <c r="C76" s="975"/>
      <c r="D76" s="975"/>
      <c r="E76" s="975"/>
      <c r="F76" s="975"/>
      <c r="G76" s="975"/>
      <c r="H76" s="975"/>
      <c r="I76" s="975"/>
      <c r="J76" s="975"/>
      <c r="K76" s="975"/>
      <c r="L76" s="975"/>
      <c r="M76" s="975"/>
      <c r="N76" s="975"/>
      <c r="O76" s="975"/>
      <c r="P76" s="976"/>
      <c r="Q76" s="978">
        <v>365</v>
      </c>
      <c r="R76" s="979"/>
      <c r="S76" s="979"/>
      <c r="T76" s="979"/>
      <c r="U76" s="980"/>
      <c r="V76" s="981">
        <v>347</v>
      </c>
      <c r="W76" s="979"/>
      <c r="X76" s="979"/>
      <c r="Y76" s="979"/>
      <c r="Z76" s="980"/>
      <c r="AA76" s="981">
        <v>18</v>
      </c>
      <c r="AB76" s="979"/>
      <c r="AC76" s="979"/>
      <c r="AD76" s="979"/>
      <c r="AE76" s="980"/>
      <c r="AF76" s="981">
        <v>43</v>
      </c>
      <c r="AG76" s="979"/>
      <c r="AH76" s="979"/>
      <c r="AI76" s="979"/>
      <c r="AJ76" s="980"/>
      <c r="AK76" s="981" t="s">
        <v>568</v>
      </c>
      <c r="AL76" s="979"/>
      <c r="AM76" s="979"/>
      <c r="AN76" s="979"/>
      <c r="AO76" s="980"/>
      <c r="AP76" s="981">
        <v>1624</v>
      </c>
      <c r="AQ76" s="979"/>
      <c r="AR76" s="979"/>
      <c r="AS76" s="979"/>
      <c r="AT76" s="980"/>
      <c r="AU76" s="981">
        <v>391</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555</v>
      </c>
      <c r="C77" s="975"/>
      <c r="D77" s="975"/>
      <c r="E77" s="975"/>
      <c r="F77" s="975"/>
      <c r="G77" s="975"/>
      <c r="H77" s="975"/>
      <c r="I77" s="975"/>
      <c r="J77" s="975"/>
      <c r="K77" s="975"/>
      <c r="L77" s="975"/>
      <c r="M77" s="975"/>
      <c r="N77" s="975"/>
      <c r="O77" s="975"/>
      <c r="P77" s="976"/>
      <c r="Q77" s="978">
        <v>202</v>
      </c>
      <c r="R77" s="979"/>
      <c r="S77" s="979"/>
      <c r="T77" s="979"/>
      <c r="U77" s="980"/>
      <c r="V77" s="981">
        <v>145</v>
      </c>
      <c r="W77" s="979"/>
      <c r="X77" s="979"/>
      <c r="Y77" s="979"/>
      <c r="Z77" s="980"/>
      <c r="AA77" s="981">
        <v>56</v>
      </c>
      <c r="AB77" s="979"/>
      <c r="AC77" s="979"/>
      <c r="AD77" s="979"/>
      <c r="AE77" s="980"/>
      <c r="AF77" s="981">
        <v>56</v>
      </c>
      <c r="AG77" s="979"/>
      <c r="AH77" s="979"/>
      <c r="AI77" s="979"/>
      <c r="AJ77" s="980"/>
      <c r="AK77" s="981" t="s">
        <v>568</v>
      </c>
      <c r="AL77" s="979"/>
      <c r="AM77" s="979"/>
      <c r="AN77" s="979"/>
      <c r="AO77" s="980"/>
      <c r="AP77" s="981" t="s">
        <v>568</v>
      </c>
      <c r="AQ77" s="979"/>
      <c r="AR77" s="979"/>
      <c r="AS77" s="979"/>
      <c r="AT77" s="980"/>
      <c r="AU77" s="981" t="s">
        <v>568</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7956</v>
      </c>
      <c r="AG88" s="959"/>
      <c r="AH88" s="959"/>
      <c r="AI88" s="959"/>
      <c r="AJ88" s="959"/>
      <c r="AK88" s="963"/>
      <c r="AL88" s="963"/>
      <c r="AM88" s="963"/>
      <c r="AN88" s="963"/>
      <c r="AO88" s="963"/>
      <c r="AP88" s="959">
        <v>2988</v>
      </c>
      <c r="AQ88" s="959"/>
      <c r="AR88" s="959"/>
      <c r="AS88" s="959"/>
      <c r="AT88" s="959"/>
      <c r="AU88" s="959">
        <v>562</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740978</v>
      </c>
      <c r="AB110" s="889"/>
      <c r="AC110" s="889"/>
      <c r="AD110" s="889"/>
      <c r="AE110" s="890"/>
      <c r="AF110" s="891">
        <v>694762</v>
      </c>
      <c r="AG110" s="889"/>
      <c r="AH110" s="889"/>
      <c r="AI110" s="889"/>
      <c r="AJ110" s="890"/>
      <c r="AK110" s="891">
        <v>730401</v>
      </c>
      <c r="AL110" s="889"/>
      <c r="AM110" s="889"/>
      <c r="AN110" s="889"/>
      <c r="AO110" s="890"/>
      <c r="AP110" s="892">
        <v>18</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6223067</v>
      </c>
      <c r="BR110" s="842"/>
      <c r="BS110" s="842"/>
      <c r="BT110" s="842"/>
      <c r="BU110" s="842"/>
      <c r="BV110" s="842">
        <v>6210709</v>
      </c>
      <c r="BW110" s="842"/>
      <c r="BX110" s="842"/>
      <c r="BY110" s="842"/>
      <c r="BZ110" s="842"/>
      <c r="CA110" s="842">
        <v>6800394</v>
      </c>
      <c r="CB110" s="842"/>
      <c r="CC110" s="842"/>
      <c r="CD110" s="842"/>
      <c r="CE110" s="842"/>
      <c r="CF110" s="866">
        <v>167.2</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4939</v>
      </c>
      <c r="BR111" s="817"/>
      <c r="BS111" s="817"/>
      <c r="BT111" s="817"/>
      <c r="BU111" s="817"/>
      <c r="BV111" s="817">
        <v>1006</v>
      </c>
      <c r="BW111" s="817"/>
      <c r="BX111" s="817"/>
      <c r="BY111" s="817"/>
      <c r="BZ111" s="817"/>
      <c r="CA111" s="817">
        <v>2300</v>
      </c>
      <c r="CB111" s="817"/>
      <c r="CC111" s="817"/>
      <c r="CD111" s="817"/>
      <c r="CE111" s="817"/>
      <c r="CF111" s="875">
        <v>0.1</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1721797</v>
      </c>
      <c r="BR112" s="817"/>
      <c r="BS112" s="817"/>
      <c r="BT112" s="817"/>
      <c r="BU112" s="817"/>
      <c r="BV112" s="817">
        <v>1330215</v>
      </c>
      <c r="BW112" s="817"/>
      <c r="BX112" s="817"/>
      <c r="BY112" s="817"/>
      <c r="BZ112" s="817"/>
      <c r="CA112" s="817">
        <v>1445170</v>
      </c>
      <c r="CB112" s="817"/>
      <c r="CC112" s="817"/>
      <c r="CD112" s="817"/>
      <c r="CE112" s="817"/>
      <c r="CF112" s="875">
        <v>35.5</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342557</v>
      </c>
      <c r="AB113" s="919"/>
      <c r="AC113" s="919"/>
      <c r="AD113" s="919"/>
      <c r="AE113" s="920"/>
      <c r="AF113" s="921">
        <v>314258</v>
      </c>
      <c r="AG113" s="919"/>
      <c r="AH113" s="919"/>
      <c r="AI113" s="919"/>
      <c r="AJ113" s="920"/>
      <c r="AK113" s="921">
        <v>271899</v>
      </c>
      <c r="AL113" s="919"/>
      <c r="AM113" s="919"/>
      <c r="AN113" s="919"/>
      <c r="AO113" s="920"/>
      <c r="AP113" s="922">
        <v>6.7</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566593</v>
      </c>
      <c r="BR113" s="817"/>
      <c r="BS113" s="817"/>
      <c r="BT113" s="817"/>
      <c r="BU113" s="817"/>
      <c r="BV113" s="817">
        <v>478809</v>
      </c>
      <c r="BW113" s="817"/>
      <c r="BX113" s="817"/>
      <c r="BY113" s="817"/>
      <c r="BZ113" s="817"/>
      <c r="CA113" s="817">
        <v>561887</v>
      </c>
      <c r="CB113" s="817"/>
      <c r="CC113" s="817"/>
      <c r="CD113" s="817"/>
      <c r="CE113" s="817"/>
      <c r="CF113" s="875">
        <v>13.8</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70861</v>
      </c>
      <c r="AB114" s="780"/>
      <c r="AC114" s="780"/>
      <c r="AD114" s="780"/>
      <c r="AE114" s="781"/>
      <c r="AF114" s="782">
        <v>82889</v>
      </c>
      <c r="AG114" s="780"/>
      <c r="AH114" s="780"/>
      <c r="AI114" s="780"/>
      <c r="AJ114" s="781"/>
      <c r="AK114" s="782">
        <v>81929</v>
      </c>
      <c r="AL114" s="780"/>
      <c r="AM114" s="780"/>
      <c r="AN114" s="780"/>
      <c r="AO114" s="781"/>
      <c r="AP114" s="824">
        <v>2</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907387</v>
      </c>
      <c r="BR114" s="817"/>
      <c r="BS114" s="817"/>
      <c r="BT114" s="817"/>
      <c r="BU114" s="817"/>
      <c r="BV114" s="817">
        <v>669966</v>
      </c>
      <c r="BW114" s="817"/>
      <c r="BX114" s="817"/>
      <c r="BY114" s="817"/>
      <c r="BZ114" s="817"/>
      <c r="CA114" s="817">
        <v>806373</v>
      </c>
      <c r="CB114" s="817"/>
      <c r="CC114" s="817"/>
      <c r="CD114" s="817"/>
      <c r="CE114" s="817"/>
      <c r="CF114" s="875">
        <v>19.8</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1051</v>
      </c>
      <c r="AB115" s="919"/>
      <c r="AC115" s="919"/>
      <c r="AD115" s="919"/>
      <c r="AE115" s="920"/>
      <c r="AF115" s="921">
        <v>1006</v>
      </c>
      <c r="AG115" s="919"/>
      <c r="AH115" s="919"/>
      <c r="AI115" s="919"/>
      <c r="AJ115" s="920"/>
      <c r="AK115" s="921">
        <v>873</v>
      </c>
      <c r="AL115" s="919"/>
      <c r="AM115" s="919"/>
      <c r="AN115" s="919"/>
      <c r="AO115" s="920"/>
      <c r="AP115" s="922">
        <v>0</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2365</v>
      </c>
      <c r="DH116" s="780"/>
      <c r="DI116" s="780"/>
      <c r="DJ116" s="780"/>
      <c r="DK116" s="781"/>
      <c r="DL116" s="782">
        <v>797</v>
      </c>
      <c r="DM116" s="780"/>
      <c r="DN116" s="780"/>
      <c r="DO116" s="780"/>
      <c r="DP116" s="781"/>
      <c r="DQ116" s="782">
        <v>780</v>
      </c>
      <c r="DR116" s="780"/>
      <c r="DS116" s="780"/>
      <c r="DT116" s="780"/>
      <c r="DU116" s="781"/>
      <c r="DV116" s="824">
        <v>0</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1155447</v>
      </c>
      <c r="AB117" s="903"/>
      <c r="AC117" s="903"/>
      <c r="AD117" s="903"/>
      <c r="AE117" s="904"/>
      <c r="AF117" s="905">
        <v>1092915</v>
      </c>
      <c r="AG117" s="903"/>
      <c r="AH117" s="903"/>
      <c r="AI117" s="903"/>
      <c r="AJ117" s="904"/>
      <c r="AK117" s="905">
        <v>1085102</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9423783</v>
      </c>
      <c r="BR119" s="845"/>
      <c r="BS119" s="845"/>
      <c r="BT119" s="845"/>
      <c r="BU119" s="845"/>
      <c r="BV119" s="845">
        <v>8690705</v>
      </c>
      <c r="BW119" s="845"/>
      <c r="BX119" s="845"/>
      <c r="BY119" s="845"/>
      <c r="BZ119" s="845"/>
      <c r="CA119" s="845">
        <v>9616124</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2574</v>
      </c>
      <c r="DH119" s="764"/>
      <c r="DI119" s="764"/>
      <c r="DJ119" s="764"/>
      <c r="DK119" s="765"/>
      <c r="DL119" s="766">
        <v>209</v>
      </c>
      <c r="DM119" s="764"/>
      <c r="DN119" s="764"/>
      <c r="DO119" s="764"/>
      <c r="DP119" s="765"/>
      <c r="DQ119" s="766">
        <v>1520</v>
      </c>
      <c r="DR119" s="764"/>
      <c r="DS119" s="764"/>
      <c r="DT119" s="764"/>
      <c r="DU119" s="765"/>
      <c r="DV119" s="848">
        <v>0</v>
      </c>
      <c r="DW119" s="849"/>
      <c r="DX119" s="849"/>
      <c r="DY119" s="849"/>
      <c r="DZ119" s="850"/>
    </row>
    <row r="120" spans="1:130" s="218"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4929105</v>
      </c>
      <c r="BR120" s="842"/>
      <c r="BS120" s="842"/>
      <c r="BT120" s="842"/>
      <c r="BU120" s="842"/>
      <c r="BV120" s="842">
        <v>3894607</v>
      </c>
      <c r="BW120" s="842"/>
      <c r="BX120" s="842"/>
      <c r="BY120" s="842"/>
      <c r="BZ120" s="842"/>
      <c r="CA120" s="842">
        <v>4067447</v>
      </c>
      <c r="CB120" s="842"/>
      <c r="CC120" s="842"/>
      <c r="CD120" s="842"/>
      <c r="CE120" s="842"/>
      <c r="CF120" s="866">
        <v>100</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1046672</v>
      </c>
      <c r="DR120" s="842"/>
      <c r="DS120" s="842"/>
      <c r="DT120" s="842"/>
      <c r="DU120" s="842"/>
      <c r="DV120" s="843">
        <v>25.7</v>
      </c>
      <c r="DW120" s="843"/>
      <c r="DX120" s="843"/>
      <c r="DY120" s="843"/>
      <c r="DZ120" s="844"/>
    </row>
    <row r="121" spans="1:130" s="218"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398498</v>
      </c>
      <c r="DR121" s="817"/>
      <c r="DS121" s="817"/>
      <c r="DT121" s="817"/>
      <c r="DU121" s="817"/>
      <c r="DV121" s="794">
        <v>9.8000000000000007</v>
      </c>
      <c r="DW121" s="794"/>
      <c r="DX121" s="794"/>
      <c r="DY121" s="794"/>
      <c r="DZ121" s="795"/>
    </row>
    <row r="122" spans="1:130" s="218"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5951235</v>
      </c>
      <c r="BR122" s="845"/>
      <c r="BS122" s="845"/>
      <c r="BT122" s="845"/>
      <c r="BU122" s="845"/>
      <c r="BV122" s="845">
        <v>5348944</v>
      </c>
      <c r="BW122" s="845"/>
      <c r="BX122" s="845"/>
      <c r="BY122" s="845"/>
      <c r="BZ122" s="845"/>
      <c r="CA122" s="845">
        <v>6724616</v>
      </c>
      <c r="CB122" s="845"/>
      <c r="CC122" s="845"/>
      <c r="CD122" s="845"/>
      <c r="CE122" s="845"/>
      <c r="CF122" s="846">
        <v>165.3</v>
      </c>
      <c r="CG122" s="847"/>
      <c r="CH122" s="847"/>
      <c r="CI122" s="847"/>
      <c r="CJ122" s="847"/>
      <c r="CK122" s="869"/>
      <c r="CL122" s="855"/>
      <c r="CM122" s="855"/>
      <c r="CN122" s="855"/>
      <c r="CO122" s="856"/>
      <c r="CP122" s="835" t="s">
        <v>450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804</v>
      </c>
      <c r="AB123" s="780"/>
      <c r="AC123" s="780"/>
      <c r="AD123" s="780"/>
      <c r="AE123" s="781"/>
      <c r="AF123" s="782">
        <v>797</v>
      </c>
      <c r="AG123" s="780"/>
      <c r="AH123" s="780"/>
      <c r="AI123" s="780"/>
      <c r="AJ123" s="781"/>
      <c r="AK123" s="782">
        <v>787</v>
      </c>
      <c r="AL123" s="780"/>
      <c r="AM123" s="780"/>
      <c r="AN123" s="780"/>
      <c r="AO123" s="781"/>
      <c r="AP123" s="824">
        <v>0</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10880340</v>
      </c>
      <c r="BR123" s="833"/>
      <c r="BS123" s="833"/>
      <c r="BT123" s="833"/>
      <c r="BU123" s="833"/>
      <c r="BV123" s="833">
        <v>9243551</v>
      </c>
      <c r="BW123" s="833"/>
      <c r="BX123" s="833"/>
      <c r="BY123" s="833"/>
      <c r="BZ123" s="833"/>
      <c r="CA123" s="833">
        <v>10792063</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1721797</v>
      </c>
      <c r="DH124" s="764"/>
      <c r="DI124" s="764"/>
      <c r="DJ124" s="764"/>
      <c r="DK124" s="765"/>
      <c r="DL124" s="766">
        <v>1330215</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247</v>
      </c>
      <c r="AB127" s="780"/>
      <c r="AC127" s="780"/>
      <c r="AD127" s="780"/>
      <c r="AE127" s="781"/>
      <c r="AF127" s="782">
        <v>209</v>
      </c>
      <c r="AG127" s="780"/>
      <c r="AH127" s="780"/>
      <c r="AI127" s="780"/>
      <c r="AJ127" s="781"/>
      <c r="AK127" s="782">
        <v>86</v>
      </c>
      <c r="AL127" s="780"/>
      <c r="AM127" s="780"/>
      <c r="AN127" s="780"/>
      <c r="AO127" s="781"/>
      <c r="AP127" s="824">
        <v>0</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4690882</v>
      </c>
      <c r="AB129" s="780"/>
      <c r="AC129" s="780"/>
      <c r="AD129" s="780"/>
      <c r="AE129" s="781"/>
      <c r="AF129" s="782">
        <v>4594255</v>
      </c>
      <c r="AG129" s="780"/>
      <c r="AH129" s="780"/>
      <c r="AI129" s="780"/>
      <c r="AJ129" s="781"/>
      <c r="AK129" s="782">
        <v>4748901</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700599</v>
      </c>
      <c r="AB130" s="780"/>
      <c r="AC130" s="780"/>
      <c r="AD130" s="780"/>
      <c r="AE130" s="781"/>
      <c r="AF130" s="782">
        <v>685881</v>
      </c>
      <c r="AG130" s="780"/>
      <c r="AH130" s="780"/>
      <c r="AI130" s="780"/>
      <c r="AJ130" s="781"/>
      <c r="AK130" s="782">
        <v>681645</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10.5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3990283</v>
      </c>
      <c r="AB131" s="764"/>
      <c r="AC131" s="764"/>
      <c r="AD131" s="764"/>
      <c r="AE131" s="765"/>
      <c r="AF131" s="766">
        <v>3908374</v>
      </c>
      <c r="AG131" s="764"/>
      <c r="AH131" s="764"/>
      <c r="AI131" s="764"/>
      <c r="AJ131" s="765"/>
      <c r="AK131" s="766">
        <v>4067256</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11.39889076</v>
      </c>
      <c r="AB132" s="745"/>
      <c r="AC132" s="745"/>
      <c r="AD132" s="745"/>
      <c r="AE132" s="746"/>
      <c r="AF132" s="747">
        <v>10.414407629999999</v>
      </c>
      <c r="AG132" s="745"/>
      <c r="AH132" s="745"/>
      <c r="AI132" s="745"/>
      <c r="AJ132" s="746"/>
      <c r="AK132" s="747">
        <v>9.9196362360000006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10.5</v>
      </c>
      <c r="AB133" s="724"/>
      <c r="AC133" s="724"/>
      <c r="AD133" s="724"/>
      <c r="AE133" s="725"/>
      <c r="AF133" s="723">
        <v>10.7</v>
      </c>
      <c r="AG133" s="724"/>
      <c r="AH133" s="724"/>
      <c r="AI133" s="724"/>
      <c r="AJ133" s="725"/>
      <c r="AK133" s="723">
        <v>10.5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a78kh4xu7ozVU4ziFTM2SBvVFrbgcw8ehq8/UWjQt/GIUDLQbwnaHbO07Qzgvkl/PUyuvX2BsdEZZu6irQoi1w==" saltValue="kIvEXWXyLEN0AfSm7u6T+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477</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hQXcgrhowSlcwCXf7cXctil4CRb9DUH4nKIUZtI0qY3QnDx348PIyh8+qYwFOU64R/VMXsQoGaNshUcRw/ZPlg==" saltValue="HrDdi1Qe3jncPzBPuDPKK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R13"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LqoLDqkZsGgVHt/Wq32iKAAl62w/yIW6WESL5hK0CxKbTSXMzrpbe0mw2m3fWd6fsrTN/kMTR1ylYnTrRq52A==" saltValue="PTxBJWIoD2YMDXLhDNzH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1331510</v>
      </c>
      <c r="AP9" s="269">
        <v>146755</v>
      </c>
      <c r="AQ9" s="270">
        <v>186275</v>
      </c>
      <c r="AR9" s="271">
        <v>-21.2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263110</v>
      </c>
      <c r="AP10" s="272">
        <v>28999</v>
      </c>
      <c r="AQ10" s="273">
        <v>28060</v>
      </c>
      <c r="AR10" s="274">
        <v>3.3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v>6524</v>
      </c>
      <c r="AP11" s="272">
        <v>719</v>
      </c>
      <c r="AQ11" s="273">
        <v>7123</v>
      </c>
      <c r="AR11" s="274">
        <v>-89.9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489</v>
      </c>
      <c r="AP12" s="272" t="s">
        <v>489</v>
      </c>
      <c r="AQ12" s="273">
        <v>57</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34472</v>
      </c>
      <c r="AP13" s="272">
        <v>3799</v>
      </c>
      <c r="AQ13" s="273">
        <v>6435</v>
      </c>
      <c r="AR13" s="274">
        <v>-41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42001</v>
      </c>
      <c r="AP14" s="272">
        <v>4629</v>
      </c>
      <c r="AQ14" s="273">
        <v>3786</v>
      </c>
      <c r="AR14" s="274">
        <v>22.3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-105775</v>
      </c>
      <c r="AP15" s="272">
        <v>-11658</v>
      </c>
      <c r="AQ15" s="273">
        <v>-9323</v>
      </c>
      <c r="AR15" s="274">
        <v>25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1571842</v>
      </c>
      <c r="AP16" s="272">
        <v>173244</v>
      </c>
      <c r="AQ16" s="273">
        <v>222412</v>
      </c>
      <c r="AR16" s="274">
        <v>-22.1</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13.12</v>
      </c>
      <c r="AP21" s="286">
        <v>17.59</v>
      </c>
      <c r="AQ21" s="287">
        <v>-4.47</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95.8</v>
      </c>
      <c r="AP22" s="291">
        <v>95.9</v>
      </c>
      <c r="AQ22" s="292">
        <v>-0.1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730401</v>
      </c>
      <c r="AP32" s="300">
        <v>80503</v>
      </c>
      <c r="AQ32" s="301">
        <v>124581</v>
      </c>
      <c r="AR32" s="302">
        <v>-35.4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489</v>
      </c>
      <c r="AP33" s="300" t="s">
        <v>489</v>
      </c>
      <c r="AQ33" s="301">
        <v>76</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489</v>
      </c>
      <c r="AP34" s="300" t="s">
        <v>489</v>
      </c>
      <c r="AQ34" s="301">
        <v>163</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271899</v>
      </c>
      <c r="AP35" s="300">
        <v>29968</v>
      </c>
      <c r="AQ35" s="301">
        <v>24428</v>
      </c>
      <c r="AR35" s="302">
        <v>22.7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81929</v>
      </c>
      <c r="AP36" s="300">
        <v>9030</v>
      </c>
      <c r="AQ36" s="301">
        <v>4294</v>
      </c>
      <c r="AR36" s="302">
        <v>110.3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v>873</v>
      </c>
      <c r="AP37" s="300">
        <v>96</v>
      </c>
      <c r="AQ37" s="301">
        <v>880</v>
      </c>
      <c r="AR37" s="302">
        <v>-89.1</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489</v>
      </c>
      <c r="AP38" s="303" t="s">
        <v>489</v>
      </c>
      <c r="AQ38" s="304">
        <v>22</v>
      </c>
      <c r="AR38" s="292" t="s">
        <v>489</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t="s">
        <v>489</v>
      </c>
      <c r="AP39" s="300" t="s">
        <v>489</v>
      </c>
      <c r="AQ39" s="301">
        <v>-5293</v>
      </c>
      <c r="AR39" s="302" t="s">
        <v>489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-681645</v>
      </c>
      <c r="AP40" s="300">
        <v>-75129</v>
      </c>
      <c r="AQ40" s="301">
        <v>-99375</v>
      </c>
      <c r="AR40" s="302">
        <v>-24.4</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403457</v>
      </c>
      <c r="AP41" s="300">
        <v>44468</v>
      </c>
      <c r="AQ41" s="301">
        <v>49775</v>
      </c>
      <c r="AR41" s="302">
        <v>-10.7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1333515</v>
      </c>
      <c r="AN51" s="322">
        <v>141592</v>
      </c>
      <c r="AO51" s="323">
        <v>-13.6</v>
      </c>
      <c r="AP51" s="324">
        <v>200194</v>
      </c>
      <c r="AQ51" s="325">
        <v>5.2</v>
      </c>
      <c r="AR51" s="326">
        <v>-18.8</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619259</v>
      </c>
      <c r="AN52" s="330">
        <v>65753</v>
      </c>
      <c r="AO52" s="331">
        <v>27.6</v>
      </c>
      <c r="AP52" s="332">
        <v>106422</v>
      </c>
      <c r="AQ52" s="333">
        <v>20.100000000000001</v>
      </c>
      <c r="AR52" s="334">
        <v>7.5</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1294309</v>
      </c>
      <c r="AN53" s="322">
        <v>139368</v>
      </c>
      <c r="AO53" s="323">
        <v>-1.6</v>
      </c>
      <c r="AP53" s="324">
        <v>196914</v>
      </c>
      <c r="AQ53" s="325">
        <v>-1.6</v>
      </c>
      <c r="AR53" s="326">
        <v>0</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704075</v>
      </c>
      <c r="AN54" s="330">
        <v>75813</v>
      </c>
      <c r="AO54" s="331">
        <v>15.3</v>
      </c>
      <c r="AP54" s="332">
        <v>98966</v>
      </c>
      <c r="AQ54" s="333">
        <v>-7</v>
      </c>
      <c r="AR54" s="334">
        <v>22.3</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1919819</v>
      </c>
      <c r="AN55" s="322">
        <v>209267</v>
      </c>
      <c r="AO55" s="323">
        <v>50.2</v>
      </c>
      <c r="AP55" s="324">
        <v>204757</v>
      </c>
      <c r="AQ55" s="325">
        <v>4</v>
      </c>
      <c r="AR55" s="326">
        <v>46.2</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872142</v>
      </c>
      <c r="AN56" s="330">
        <v>95067</v>
      </c>
      <c r="AO56" s="331">
        <v>25.4</v>
      </c>
      <c r="AP56" s="332">
        <v>106071</v>
      </c>
      <c r="AQ56" s="333">
        <v>7.2</v>
      </c>
      <c r="AR56" s="334">
        <v>18.2</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1862173</v>
      </c>
      <c r="AN57" s="322">
        <v>204253</v>
      </c>
      <c r="AO57" s="323">
        <v>-2.4</v>
      </c>
      <c r="AP57" s="324">
        <v>194971</v>
      </c>
      <c r="AQ57" s="325">
        <v>-4.8</v>
      </c>
      <c r="AR57" s="326">
        <v>2.4</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1075260</v>
      </c>
      <c r="AN58" s="330">
        <v>117940</v>
      </c>
      <c r="AO58" s="331">
        <v>24.1</v>
      </c>
      <c r="AP58" s="332">
        <v>105966</v>
      </c>
      <c r="AQ58" s="333">
        <v>-0.1</v>
      </c>
      <c r="AR58" s="334">
        <v>24.2</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2241389</v>
      </c>
      <c r="AN59" s="322">
        <v>247039</v>
      </c>
      <c r="AO59" s="323">
        <v>20.9</v>
      </c>
      <c r="AP59" s="324">
        <v>224172</v>
      </c>
      <c r="AQ59" s="325">
        <v>15</v>
      </c>
      <c r="AR59" s="326">
        <v>5.9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1623586</v>
      </c>
      <c r="AN60" s="330">
        <v>178947</v>
      </c>
      <c r="AO60" s="331">
        <v>51.7</v>
      </c>
      <c r="AP60" s="332">
        <v>117611</v>
      </c>
      <c r="AQ60" s="333">
        <v>11</v>
      </c>
      <c r="AR60" s="334">
        <v>40.700000000000003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1730241</v>
      </c>
      <c r="AN61" s="337">
        <v>188304</v>
      </c>
      <c r="AO61" s="338">
        <v>10.7</v>
      </c>
      <c r="AP61" s="339">
        <v>204202</v>
      </c>
      <c r="AQ61" s="340">
        <v>3.6</v>
      </c>
      <c r="AR61" s="326">
        <v>7.1</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978864</v>
      </c>
      <c r="AN62" s="330">
        <v>106704</v>
      </c>
      <c r="AO62" s="331">
        <v>28.8</v>
      </c>
      <c r="AP62" s="332">
        <v>107007</v>
      </c>
      <c r="AQ62" s="333">
        <v>6.2</v>
      </c>
      <c r="AR62" s="334">
        <v>22.6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aOIdY5NL93WmQ2iLhKPJpuxttSzBVhZ0DbRoWX6qu1kqfat5xRxBqsg2i/3s7ZoKsGUf6dWN+o4AP9XjiZiiXA==" saltValue="9JMDNy8yA1S4HVKYhglCb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2" zoomScaleNormal="100" zoomScaleSheetLayoutView="55" workbookViewId="0">
      <selection activeCell="B2" sqref="B2"/>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jG3LQSoGdIeCYTkcfOEatp1aJEwd1/aT8s3ZrTqiHbCBBoMcellYIKaL/veDmgFBCrPaAvuMnh6uhNDvGkSwuA==" saltValue="18bRP53sSOezn9ahYDtf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0ipEva6cTRjc/NSAXziVuHB1MchXKj3V5RSY9EVyefsMbqPoq6gm05B6QI5eX/TzhkBRm+wq0GUjqxQKekyGeA==" saltValue="JOAKR1zjQOph3qqx8wy0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38.31</v>
      </c>
      <c r="G47" s="12">
        <v>36.270000000000003</v>
      </c>
      <c r="H47" s="12">
        <v>37.07</v>
      </c>
      <c r="I47" s="12">
        <v>23.28</v>
      </c>
      <c r="J47" s="13">
        <v>29.04</v>
      </c>
    </row>
    <row r="48" spans="2:10" ht="57.75" customHeight="1" x14ac:dyDescent="0.2">
      <c r="B48" s="14"/>
      <c r="C48" s="1141" t="s">
        <v>4</v>
      </c>
      <c r="D48" s="1141"/>
      <c r="E48" s="1142"/>
      <c r="F48" s="15">
        <v>0.33</v>
      </c>
      <c r="G48" s="16">
        <v>6.13</v>
      </c>
      <c r="H48" s="16">
        <v>0.23</v>
      </c>
      <c r="I48" s="16">
        <v>13.45</v>
      </c>
      <c r="J48" s="17">
        <v>8.31</v>
      </c>
    </row>
    <row r="49" spans="2:10" ht="57.75" customHeight="1" thickBot="1" x14ac:dyDescent="0.25">
      <c r="B49" s="18"/>
      <c r="C49" s="1143" t="s">
        <v>5</v>
      </c>
      <c r="D49" s="1143"/>
      <c r="E49" s="1144"/>
      <c r="F49" s="19" t="s">
        <v>532</v>
      </c>
      <c r="G49" s="20">
        <v>5.99</v>
      </c>
      <c r="H49" s="20" t="s">
        <v>533</v>
      </c>
      <c r="I49" s="20" t="s">
        <v>534</v>
      </c>
      <c r="J49" s="21">
        <v>1.82</v>
      </c>
    </row>
    <row r="50" spans="2:10" ht="13.2" x14ac:dyDescent="0.2"/>
  </sheetData>
  <sheetProtection algorithmName="SHA-512" hashValue="/AbjF53XI1k87gYnTkokcgHh5STTRFCy+uieokQCBtdw4Xq7DzLWxseL6i0FUfZxRG6x50YCz3c0Uv9lk9/4gQ==" saltValue="1BMOb7ivFYUvXhG2670k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F2F70D0-5074-4B2E-965E-495D7AD2BBC3}">
  <ds:schemaRefs>
    <ds:schemaRef ds:uri="http://schemas.microsoft.com/sharepoint/v3/contenttype/forms"/>
  </ds:schemaRefs>
</ds:datastoreItem>
</file>

<file path=customXml/itemProps2.xml><?xml version="1.0" encoding="utf-8"?>
<ds:datastoreItem xmlns:ds="http://schemas.openxmlformats.org/officeDocument/2006/customXml" ds:itemID="{09458E61-1EE4-4EF1-9456-2923625887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36CE7B2-8767-4631-94CF-F6732C4D11C2}">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2026-03-09T06:42:37Z</cp:lastPrinted>
  <dcterms:created xsi:type="dcterms:W3CDTF">2026-02-23T05:20:45Z</dcterms:created>
  <dcterms:modified xsi:type="dcterms:W3CDTF">2026-03-18T10:18:23Z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